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owling turnaj\"/>
    </mc:Choice>
  </mc:AlternateContent>
  <bookViews>
    <workbookView xWindow="0" yWindow="0" windowWidth="20490" windowHeight="7905" activeTab="6"/>
  </bookViews>
  <sheets>
    <sheet name="Celkovo" sheetId="1" r:id="rId1"/>
    <sheet name="25.11." sheetId="2" r:id="rId2"/>
    <sheet name="26.11" sheetId="3" r:id="rId3"/>
    <sheet name="Skupina A" sheetId="4" r:id="rId4"/>
    <sheet name="Skupina B" sheetId="5" r:id="rId5"/>
    <sheet name="Skupina C" sheetId="6" r:id="rId6"/>
    <sheet name="Finále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8" l="1"/>
  <c r="L18" i="8"/>
  <c r="L17" i="8"/>
  <c r="K20" i="8"/>
  <c r="K19" i="8"/>
  <c r="K18" i="8"/>
  <c r="K17" i="8"/>
  <c r="H19" i="8"/>
  <c r="H18" i="8"/>
  <c r="H17" i="8"/>
  <c r="G20" i="8"/>
  <c r="G19" i="8"/>
  <c r="G18" i="8"/>
  <c r="G17" i="8"/>
  <c r="D20" i="8"/>
  <c r="D18" i="8"/>
  <c r="D17" i="8"/>
  <c r="D19" i="8"/>
  <c r="C20" i="8"/>
  <c r="C18" i="8"/>
  <c r="C17" i="8"/>
  <c r="C19" i="8"/>
  <c r="N3" i="1"/>
  <c r="M3" i="1"/>
  <c r="L3" i="1"/>
  <c r="N2" i="1"/>
  <c r="M2" i="1"/>
  <c r="L2" i="1"/>
  <c r="N7" i="5" l="1"/>
  <c r="N6" i="5"/>
  <c r="M7" i="5"/>
  <c r="M6" i="5"/>
  <c r="L7" i="5"/>
  <c r="L6" i="5"/>
  <c r="K7" i="5"/>
  <c r="K6" i="5"/>
  <c r="J7" i="5"/>
  <c r="J6" i="5"/>
  <c r="M4" i="6"/>
  <c r="L4" i="6"/>
  <c r="K4" i="6"/>
  <c r="J4" i="6"/>
  <c r="I4" i="6"/>
  <c r="N4" i="4"/>
  <c r="N9" i="4"/>
  <c r="N6" i="4"/>
  <c r="N8" i="4"/>
  <c r="M4" i="4"/>
  <c r="M9" i="4"/>
  <c r="M6" i="4"/>
  <c r="M8" i="4"/>
  <c r="L4" i="4"/>
  <c r="L9" i="4"/>
  <c r="L6" i="4"/>
  <c r="L8" i="4"/>
  <c r="K4" i="4"/>
  <c r="K9" i="4"/>
  <c r="K6" i="4"/>
  <c r="K8" i="4"/>
  <c r="J4" i="4"/>
  <c r="J9" i="4"/>
  <c r="J6" i="4"/>
  <c r="J8" i="4"/>
  <c r="J3" i="4"/>
  <c r="O3" i="3"/>
  <c r="N3" i="3"/>
  <c r="M3" i="3"/>
  <c r="L3" i="3"/>
  <c r="K3" i="3"/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2" i="2"/>
  <c r="N5" i="3"/>
  <c r="N2" i="3"/>
  <c r="N8" i="3"/>
  <c r="N4" i="3"/>
  <c r="N9" i="3"/>
  <c r="N6" i="3"/>
  <c r="N11" i="3"/>
  <c r="N10" i="3"/>
  <c r="N12" i="3"/>
  <c r="N7" i="3"/>
  <c r="M10" i="4"/>
  <c r="M11" i="4"/>
  <c r="M7" i="4"/>
  <c r="M3" i="4"/>
  <c r="M5" i="4"/>
  <c r="M4" i="5"/>
  <c r="M5" i="5"/>
  <c r="M8" i="5"/>
  <c r="M9" i="5"/>
  <c r="M10" i="5"/>
  <c r="M3" i="5"/>
  <c r="L5" i="6"/>
  <c r="L6" i="6"/>
  <c r="L7" i="6"/>
  <c r="L8" i="6"/>
  <c r="L3" i="6"/>
  <c r="O12" i="3"/>
  <c r="M12" i="3"/>
  <c r="L12" i="3"/>
  <c r="K12" i="3"/>
  <c r="O10" i="3"/>
  <c r="M10" i="3"/>
  <c r="L10" i="3"/>
  <c r="K10" i="3"/>
  <c r="O11" i="3"/>
  <c r="M11" i="3"/>
  <c r="L11" i="3"/>
  <c r="K11" i="3"/>
  <c r="O6" i="3"/>
  <c r="M6" i="3"/>
  <c r="L6" i="3"/>
  <c r="K6" i="3"/>
  <c r="O9" i="3"/>
  <c r="M9" i="3"/>
  <c r="L9" i="3"/>
  <c r="K9" i="3"/>
  <c r="O4" i="3"/>
  <c r="M4" i="3"/>
  <c r="L4" i="3"/>
  <c r="K4" i="3"/>
  <c r="O8" i="3"/>
  <c r="M8" i="3"/>
  <c r="L8" i="3"/>
  <c r="K8" i="3"/>
  <c r="O2" i="3"/>
  <c r="M2" i="3"/>
  <c r="L2" i="3"/>
  <c r="K2" i="3"/>
  <c r="O5" i="3"/>
  <c r="M5" i="3"/>
  <c r="L5" i="3"/>
  <c r="K5" i="3"/>
  <c r="O7" i="3"/>
  <c r="M7" i="3"/>
  <c r="L7" i="3"/>
  <c r="K7" i="3"/>
  <c r="I3" i="6" l="1"/>
  <c r="J3" i="6"/>
  <c r="K3" i="6"/>
  <c r="M3" i="6"/>
  <c r="I5" i="6"/>
  <c r="J5" i="6"/>
  <c r="K5" i="6"/>
  <c r="M5" i="6"/>
  <c r="I6" i="6"/>
  <c r="J6" i="6"/>
  <c r="K6" i="6"/>
  <c r="M6" i="6"/>
  <c r="I7" i="6"/>
  <c r="J7" i="6"/>
  <c r="K7" i="6"/>
  <c r="M7" i="6"/>
  <c r="I8" i="6"/>
  <c r="J8" i="6"/>
  <c r="K8" i="6"/>
  <c r="M8" i="6"/>
  <c r="N10" i="5"/>
  <c r="L10" i="5"/>
  <c r="K10" i="5"/>
  <c r="J10" i="5"/>
  <c r="N9" i="5"/>
  <c r="L9" i="5"/>
  <c r="K9" i="5"/>
  <c r="J9" i="5"/>
  <c r="N8" i="5"/>
  <c r="L8" i="5"/>
  <c r="K8" i="5"/>
  <c r="J8" i="5"/>
  <c r="N5" i="5"/>
  <c r="L5" i="5"/>
  <c r="K5" i="5"/>
  <c r="J5" i="5"/>
  <c r="N4" i="5"/>
  <c r="L4" i="5"/>
  <c r="K4" i="5"/>
  <c r="J4" i="5"/>
  <c r="N3" i="5"/>
  <c r="L3" i="5"/>
  <c r="K3" i="5"/>
  <c r="J3" i="5"/>
  <c r="N3" i="4"/>
  <c r="L3" i="4"/>
  <c r="K3" i="4"/>
  <c r="N7" i="4"/>
  <c r="L7" i="4"/>
  <c r="K7" i="4"/>
  <c r="J7" i="4"/>
  <c r="N11" i="4"/>
  <c r="L11" i="4"/>
  <c r="K11" i="4"/>
  <c r="J11" i="4"/>
  <c r="N10" i="4"/>
  <c r="L10" i="4"/>
  <c r="K10" i="4"/>
  <c r="J10" i="4"/>
  <c r="N5" i="4"/>
  <c r="L5" i="4"/>
  <c r="K5" i="4"/>
  <c r="J5" i="4"/>
  <c r="O4" i="2" l="1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2" i="2"/>
  <c r="O3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2" i="2"/>
  <c r="M3" i="2"/>
  <c r="M4" i="2"/>
  <c r="K9" i="2"/>
  <c r="K5" i="2"/>
  <c r="K6" i="2"/>
  <c r="K7" i="2"/>
  <c r="K8" i="2"/>
  <c r="K11" i="2"/>
  <c r="K13" i="2"/>
  <c r="K10" i="2"/>
  <c r="K14" i="2"/>
  <c r="K12" i="2"/>
  <c r="K15" i="2"/>
  <c r="K17" i="2"/>
  <c r="K16" i="2"/>
  <c r="K2" i="2"/>
  <c r="K3" i="2"/>
  <c r="K4" i="2"/>
  <c r="L10" i="2"/>
  <c r="L16" i="2" l="1"/>
  <c r="L17" i="2"/>
  <c r="L15" i="2"/>
  <c r="L12" i="2"/>
  <c r="L13" i="2"/>
  <c r="L9" i="2"/>
  <c r="L7" i="2"/>
  <c r="L14" i="2"/>
  <c r="L8" i="2"/>
  <c r="L3" i="2"/>
  <c r="L11" i="2"/>
  <c r="L5" i="2"/>
  <c r="L4" i="2"/>
  <c r="L2" i="2"/>
  <c r="L6" i="2"/>
  <c r="N10" i="1"/>
  <c r="N9" i="1"/>
  <c r="N13" i="1"/>
  <c r="N18" i="1"/>
  <c r="N4" i="1"/>
  <c r="N11" i="1"/>
  <c r="N7" i="1"/>
  <c r="N8" i="1"/>
  <c r="N6" i="1"/>
  <c r="N19" i="1"/>
  <c r="N5" i="1"/>
  <c r="N14" i="1"/>
  <c r="N17" i="1"/>
  <c r="N25" i="1"/>
  <c r="N12" i="1"/>
  <c r="N16" i="1"/>
  <c r="N20" i="1"/>
  <c r="N15" i="1"/>
  <c r="N21" i="1"/>
  <c r="N24" i="1"/>
  <c r="N22" i="1"/>
  <c r="N27" i="1"/>
  <c r="N28" i="1"/>
  <c r="N23" i="1"/>
  <c r="N26" i="1"/>
  <c r="M10" i="1"/>
  <c r="M9" i="1"/>
  <c r="M13" i="1"/>
  <c r="M18" i="1"/>
  <c r="M4" i="1"/>
  <c r="M11" i="1"/>
  <c r="M7" i="1"/>
  <c r="M8" i="1"/>
  <c r="M6" i="1"/>
  <c r="M19" i="1"/>
  <c r="M5" i="1"/>
  <c r="M14" i="1"/>
  <c r="M17" i="1"/>
  <c r="M25" i="1"/>
  <c r="M12" i="1"/>
  <c r="M16" i="1"/>
  <c r="M20" i="1"/>
  <c r="M15" i="1"/>
  <c r="M21" i="1"/>
  <c r="M24" i="1"/>
  <c r="M22" i="1"/>
  <c r="M27" i="1"/>
  <c r="M28" i="1"/>
  <c r="M23" i="1"/>
  <c r="M26" i="1"/>
  <c r="L21" i="1"/>
  <c r="L10" i="1"/>
  <c r="L9" i="1"/>
  <c r="L13" i="1"/>
  <c r="L18" i="1"/>
  <c r="L4" i="1"/>
  <c r="L11" i="1"/>
  <c r="L7" i="1"/>
  <c r="L8" i="1"/>
  <c r="L6" i="1"/>
  <c r="L19" i="1"/>
  <c r="L5" i="1"/>
  <c r="L14" i="1"/>
  <c r="L17" i="1"/>
  <c r="L25" i="1"/>
  <c r="L12" i="1"/>
  <c r="L16" i="1"/>
  <c r="L20" i="1"/>
  <c r="L15" i="1"/>
  <c r="L24" i="1"/>
  <c r="L22" i="1"/>
  <c r="L27" i="1"/>
  <c r="L28" i="1"/>
  <c r="L23" i="1"/>
  <c r="L26" i="1"/>
</calcChain>
</file>

<file path=xl/sharedStrings.xml><?xml version="1.0" encoding="utf-8"?>
<sst xmlns="http://schemas.openxmlformats.org/spreadsheetml/2006/main" count="290" uniqueCount="68">
  <si>
    <t>Name</t>
  </si>
  <si>
    <t>Skupina</t>
  </si>
  <si>
    <t>A</t>
  </si>
  <si>
    <t>Eiben Gerhard</t>
  </si>
  <si>
    <t>Žak Pavel</t>
  </si>
  <si>
    <t>Hvizdák Peter</t>
  </si>
  <si>
    <t>B</t>
  </si>
  <si>
    <t>Bodnár Tibor</t>
  </si>
  <si>
    <t>Lehocká Gabriela</t>
  </si>
  <si>
    <t xml:space="preserve">Hreňo Ladislav </t>
  </si>
  <si>
    <t>Dubinská Eva</t>
  </si>
  <si>
    <t>Klein Julian</t>
  </si>
  <si>
    <t>C</t>
  </si>
  <si>
    <t>Olear Vladislav</t>
  </si>
  <si>
    <t>Ondáš Samuel</t>
  </si>
  <si>
    <t>Ondášová Ingrid</t>
  </si>
  <si>
    <t>Adamčík Alexandra</t>
  </si>
  <si>
    <t>Králiková Gabriela</t>
  </si>
  <si>
    <t>Witkovský Rudolf</t>
  </si>
  <si>
    <t>Kover  Radoslav</t>
  </si>
  <si>
    <t>Mečár Jozef</t>
  </si>
  <si>
    <t>REE</t>
  </si>
  <si>
    <t>Bočkoráš Martin</t>
  </si>
  <si>
    <t>Pekárovič Lóránt</t>
  </si>
  <si>
    <t>Džavoronok Michal</t>
  </si>
  <si>
    <t>Re-Entry</t>
  </si>
  <si>
    <t>HDC</t>
  </si>
  <si>
    <t>1.</t>
  </si>
  <si>
    <t>2.</t>
  </si>
  <si>
    <t>3.</t>
  </si>
  <si>
    <t>4.</t>
  </si>
  <si>
    <t>5.</t>
  </si>
  <si>
    <t>6.</t>
  </si>
  <si>
    <t>súčet</t>
  </si>
  <si>
    <t>No Extremes</t>
  </si>
  <si>
    <t>Hudák Peter</t>
  </si>
  <si>
    <t>Lizák Lukáš</t>
  </si>
  <si>
    <t>priemer</t>
  </si>
  <si>
    <t>Suvák Jozef</t>
  </si>
  <si>
    <t>min</t>
  </si>
  <si>
    <t>max</t>
  </si>
  <si>
    <t>Skupina A</t>
  </si>
  <si>
    <t>Skupina B</t>
  </si>
  <si>
    <t>Skupina C</t>
  </si>
  <si>
    <t>SBwZ</t>
  </si>
  <si>
    <t>Hvizdák Peter REE</t>
  </si>
  <si>
    <t>Kover  Radoslav REE</t>
  </si>
  <si>
    <t>Lehocká Gabriela REE</t>
  </si>
  <si>
    <t>Dubinská Eva REE</t>
  </si>
  <si>
    <t>Vinca Juraj</t>
  </si>
  <si>
    <t>Kover</t>
  </si>
  <si>
    <t>Suvák</t>
  </si>
  <si>
    <t>Meno</t>
  </si>
  <si>
    <t>Body</t>
  </si>
  <si>
    <t>Náhod+HDC</t>
  </si>
  <si>
    <t>1. zápas</t>
  </si>
  <si>
    <t>2. zápas</t>
  </si>
  <si>
    <t>3. zápas</t>
  </si>
  <si>
    <t>Žak</t>
  </si>
  <si>
    <t>Vinca</t>
  </si>
  <si>
    <t>Adamčík</t>
  </si>
  <si>
    <t>Bočkoráš</t>
  </si>
  <si>
    <t>Králiková</t>
  </si>
  <si>
    <t>Hvizdák</t>
  </si>
  <si>
    <t>Oleár</t>
  </si>
  <si>
    <t>Ondáš</t>
  </si>
  <si>
    <t>Džavoronok</t>
  </si>
  <si>
    <t>Klein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</si>
</sst>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7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2" borderId="14" xfId="0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5" borderId="28" xfId="0" applyFill="1" applyBorder="1"/>
    <xf numFmtId="0" fontId="0" fillId="5" borderId="3" xfId="0" applyFill="1" applyBorder="1"/>
    <xf numFmtId="0" fontId="0" fillId="5" borderId="29" xfId="0" applyFill="1" applyBorder="1"/>
    <xf numFmtId="0" fontId="0" fillId="5" borderId="9" xfId="0" applyFill="1" applyBorder="1"/>
    <xf numFmtId="0" fontId="0" fillId="5" borderId="30" xfId="0" applyFill="1" applyBorder="1"/>
    <xf numFmtId="0" fontId="0" fillId="5" borderId="1" xfId="0" applyFill="1" applyBorder="1"/>
    <xf numFmtId="0" fontId="4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2" fillId="2" borderId="8" xfId="0" applyFont="1" applyFill="1" applyBorder="1"/>
    <xf numFmtId="0" fontId="3" fillId="4" borderId="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9" xfId="0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0" fillId="2" borderId="2" xfId="0" applyFill="1" applyBorder="1"/>
    <xf numFmtId="0" fontId="0" fillId="2" borderId="4" xfId="0" applyFill="1" applyBorder="1"/>
    <xf numFmtId="0" fontId="1" fillId="3" borderId="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21" xfId="0" applyFont="1" applyFill="1" applyBorder="1"/>
    <xf numFmtId="0" fontId="0" fillId="2" borderId="21" xfId="0" applyFill="1" applyBorder="1"/>
    <xf numFmtId="0" fontId="1" fillId="3" borderId="46" xfId="0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2" borderId="48" xfId="0" applyFill="1" applyBorder="1"/>
    <xf numFmtId="0" fontId="0" fillId="2" borderId="49" xfId="0" applyFill="1" applyBorder="1"/>
    <xf numFmtId="0" fontId="0" fillId="0" borderId="32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55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0" fillId="2" borderId="36" xfId="0" applyFill="1" applyBorder="1"/>
    <xf numFmtId="0" fontId="1" fillId="3" borderId="38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0" fillId="2" borderId="35" xfId="0" applyFill="1" applyBorder="1"/>
    <xf numFmtId="0" fontId="0" fillId="2" borderId="38" xfId="0" applyFill="1" applyBorder="1"/>
    <xf numFmtId="0" fontId="0" fillId="2" borderId="40" xfId="0" applyFill="1" applyBorder="1"/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3" borderId="56" xfId="0" applyFont="1" applyFill="1" applyBorder="1" applyAlignment="1">
      <alignment horizontal="center"/>
    </xf>
    <xf numFmtId="0" fontId="1" fillId="3" borderId="57" xfId="0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topLeftCell="A7" zoomScaleNormal="100" workbookViewId="0">
      <selection activeCell="A3" sqref="A3"/>
    </sheetView>
  </sheetViews>
  <sheetFormatPr defaultRowHeight="15" x14ac:dyDescent="0.25"/>
  <cols>
    <col min="1" max="1" width="18.140625" style="5" bestFit="1" customWidth="1"/>
    <col min="2" max="2" width="8.140625" bestFit="1" customWidth="1"/>
    <col min="3" max="3" width="8" bestFit="1" customWidth="1"/>
    <col min="5" max="5" width="4" customWidth="1"/>
    <col min="13" max="13" width="9.7109375" customWidth="1"/>
    <col min="14" max="14" width="12.28515625" bestFit="1" customWidth="1"/>
  </cols>
  <sheetData>
    <row r="1" spans="1:15" s="2" customFormat="1" ht="16.5" thickTop="1" thickBot="1" x14ac:dyDescent="0.3">
      <c r="A1" s="16" t="s">
        <v>0</v>
      </c>
      <c r="B1" s="17" t="s">
        <v>44</v>
      </c>
      <c r="C1" s="18" t="s">
        <v>1</v>
      </c>
      <c r="D1" s="18" t="s">
        <v>25</v>
      </c>
      <c r="E1" s="19" t="s">
        <v>26</v>
      </c>
      <c r="F1" s="17" t="s">
        <v>27</v>
      </c>
      <c r="G1" s="18" t="s">
        <v>28</v>
      </c>
      <c r="H1" s="18" t="s">
        <v>29</v>
      </c>
      <c r="I1" s="18" t="s">
        <v>30</v>
      </c>
      <c r="J1" s="18" t="s">
        <v>31</v>
      </c>
      <c r="K1" s="12" t="s">
        <v>32</v>
      </c>
      <c r="L1" s="13" t="s">
        <v>33</v>
      </c>
      <c r="M1" s="13" t="s">
        <v>37</v>
      </c>
      <c r="N1" s="14" t="s">
        <v>34</v>
      </c>
    </row>
    <row r="2" spans="1:15" x14ac:dyDescent="0.25">
      <c r="A2" s="15" t="s">
        <v>19</v>
      </c>
      <c r="B2" s="65">
        <v>171</v>
      </c>
      <c r="C2" s="25" t="s">
        <v>2</v>
      </c>
      <c r="D2" s="26" t="s">
        <v>21</v>
      </c>
      <c r="E2" s="27"/>
      <c r="F2" s="55">
        <v>190</v>
      </c>
      <c r="G2" s="56">
        <v>172</v>
      </c>
      <c r="H2" s="56">
        <v>227</v>
      </c>
      <c r="I2" s="56">
        <v>169</v>
      </c>
      <c r="J2" s="56">
        <v>186</v>
      </c>
      <c r="K2" s="57">
        <v>235</v>
      </c>
      <c r="L2" s="35">
        <f>SUM(E2:K2)</f>
        <v>1179</v>
      </c>
      <c r="M2" s="35">
        <f>AVERAGE(F2:K2)</f>
        <v>196.5</v>
      </c>
      <c r="N2" s="21">
        <f>SUM(F2:K2)-MIN(F2:K2)-MAX(F2:K2)+E2</f>
        <v>775</v>
      </c>
      <c r="O2" s="1"/>
    </row>
    <row r="3" spans="1:15" x14ac:dyDescent="0.25">
      <c r="A3" s="9" t="s">
        <v>49</v>
      </c>
      <c r="B3" s="28">
        <v>188</v>
      </c>
      <c r="C3" s="29" t="s">
        <v>2</v>
      </c>
      <c r="D3" s="24"/>
      <c r="E3" s="30"/>
      <c r="F3" s="46">
        <v>173</v>
      </c>
      <c r="G3" s="47">
        <v>200</v>
      </c>
      <c r="H3" s="47">
        <v>201</v>
      </c>
      <c r="I3" s="47">
        <v>181</v>
      </c>
      <c r="J3" s="47">
        <v>192</v>
      </c>
      <c r="K3" s="48">
        <v>216</v>
      </c>
      <c r="L3" s="36">
        <f>SUM(E3:K3)</f>
        <v>1163</v>
      </c>
      <c r="M3" s="36">
        <f>AVERAGE(F3:K3)</f>
        <v>193.83333333333334</v>
      </c>
      <c r="N3" s="22">
        <f>SUM(F3:K3)-MIN(F3:K3)-MAX(F3:K3)+E3</f>
        <v>774</v>
      </c>
      <c r="O3" s="1"/>
    </row>
    <row r="4" spans="1:15" x14ac:dyDescent="0.25">
      <c r="A4" s="9" t="s">
        <v>16</v>
      </c>
      <c r="B4" s="31">
        <v>168</v>
      </c>
      <c r="C4" s="29" t="s">
        <v>6</v>
      </c>
      <c r="D4" s="24"/>
      <c r="E4" s="30">
        <v>8</v>
      </c>
      <c r="F4" s="46">
        <v>225</v>
      </c>
      <c r="G4" s="47">
        <v>155</v>
      </c>
      <c r="H4" s="47">
        <v>156</v>
      </c>
      <c r="I4" s="47">
        <v>222</v>
      </c>
      <c r="J4" s="47">
        <v>187</v>
      </c>
      <c r="K4" s="48">
        <v>181</v>
      </c>
      <c r="L4" s="36">
        <f>SUM(E4:K4)</f>
        <v>1134</v>
      </c>
      <c r="M4" s="36">
        <f>AVERAGE(F4:K4)</f>
        <v>187.66666666666666</v>
      </c>
      <c r="N4" s="22">
        <f>SUM(F4:K4)-MIN(F4:K4)-MAX(F4:K4)+E4</f>
        <v>754</v>
      </c>
      <c r="O4" s="1"/>
    </row>
    <row r="5" spans="1:15" x14ac:dyDescent="0.25">
      <c r="A5" s="9" t="s">
        <v>17</v>
      </c>
      <c r="B5" s="31">
        <v>158</v>
      </c>
      <c r="C5" s="29" t="s">
        <v>6</v>
      </c>
      <c r="D5" s="24"/>
      <c r="E5" s="30">
        <v>8</v>
      </c>
      <c r="F5" s="46">
        <v>181</v>
      </c>
      <c r="G5" s="47">
        <v>180</v>
      </c>
      <c r="H5" s="47">
        <v>185</v>
      </c>
      <c r="I5" s="47">
        <v>191</v>
      </c>
      <c r="J5" s="47">
        <v>179</v>
      </c>
      <c r="K5" s="48">
        <v>193</v>
      </c>
      <c r="L5" s="36">
        <f>SUM(E5:K5)</f>
        <v>1117</v>
      </c>
      <c r="M5" s="36">
        <f>AVERAGE(F5:K5)</f>
        <v>184.83333333333334</v>
      </c>
      <c r="N5" s="22">
        <f>SUM(F5:K5)-MIN(F5:K5)-MAX(F5:K5)+E5</f>
        <v>745</v>
      </c>
      <c r="O5" s="1"/>
    </row>
    <row r="6" spans="1:15" x14ac:dyDescent="0.25">
      <c r="A6" s="9" t="s">
        <v>5</v>
      </c>
      <c r="B6" s="28">
        <v>167</v>
      </c>
      <c r="C6" s="29" t="s">
        <v>6</v>
      </c>
      <c r="D6" s="29" t="s">
        <v>21</v>
      </c>
      <c r="E6" s="30"/>
      <c r="F6" s="46">
        <v>174</v>
      </c>
      <c r="G6" s="47">
        <v>150</v>
      </c>
      <c r="H6" s="47">
        <v>207</v>
      </c>
      <c r="I6" s="47">
        <v>197</v>
      </c>
      <c r="J6" s="47">
        <v>183</v>
      </c>
      <c r="K6" s="48">
        <v>178</v>
      </c>
      <c r="L6" s="36">
        <f>SUM(E6:K6)</f>
        <v>1089</v>
      </c>
      <c r="M6" s="36">
        <f>AVERAGE(F6:K6)</f>
        <v>181.5</v>
      </c>
      <c r="N6" s="22">
        <f>SUM(F6:K6)-MIN(F6:K6)-MAX(F6:K6)+E6</f>
        <v>732</v>
      </c>
      <c r="O6" s="1"/>
    </row>
    <row r="7" spans="1:15" x14ac:dyDescent="0.25">
      <c r="A7" s="9" t="s">
        <v>4</v>
      </c>
      <c r="B7" s="28">
        <v>167</v>
      </c>
      <c r="C7" s="29" t="s">
        <v>2</v>
      </c>
      <c r="D7" s="24"/>
      <c r="E7" s="30"/>
      <c r="F7" s="46">
        <v>161</v>
      </c>
      <c r="G7" s="47">
        <v>155</v>
      </c>
      <c r="H7" s="47">
        <v>212</v>
      </c>
      <c r="I7" s="47">
        <v>222</v>
      </c>
      <c r="J7" s="47">
        <v>165</v>
      </c>
      <c r="K7" s="48">
        <v>181</v>
      </c>
      <c r="L7" s="36">
        <f>SUM(E7:K7)</f>
        <v>1096</v>
      </c>
      <c r="M7" s="36">
        <f>AVERAGE(F7:K7)</f>
        <v>182.66666666666666</v>
      </c>
      <c r="N7" s="22">
        <f>SUM(F7:K7)-MIN(F7:K7)-MAX(F7:K7)+E7</f>
        <v>719</v>
      </c>
      <c r="O7" s="1"/>
    </row>
    <row r="8" spans="1:15" x14ac:dyDescent="0.25">
      <c r="A8" s="9" t="s">
        <v>5</v>
      </c>
      <c r="B8" s="28">
        <v>167</v>
      </c>
      <c r="C8" s="29" t="s">
        <v>6</v>
      </c>
      <c r="D8" s="24"/>
      <c r="E8" s="30"/>
      <c r="F8" s="46">
        <v>148</v>
      </c>
      <c r="G8" s="47">
        <v>176</v>
      </c>
      <c r="H8" s="47">
        <v>181</v>
      </c>
      <c r="I8" s="47">
        <v>212</v>
      </c>
      <c r="J8" s="47">
        <v>167</v>
      </c>
      <c r="K8" s="48">
        <v>188</v>
      </c>
      <c r="L8" s="36">
        <f>SUM(E8:K8)</f>
        <v>1072</v>
      </c>
      <c r="M8" s="36">
        <f>AVERAGE(F8:K8)</f>
        <v>178.66666666666666</v>
      </c>
      <c r="N8" s="22">
        <f>SUM(F8:K8)-MIN(F8:K8)-MAX(F8:K8)+E8</f>
        <v>712</v>
      </c>
      <c r="O8" s="1"/>
    </row>
    <row r="9" spans="1:15" x14ac:dyDescent="0.25">
      <c r="A9" s="9" t="s">
        <v>38</v>
      </c>
      <c r="B9" s="28">
        <v>179</v>
      </c>
      <c r="C9" s="29" t="s">
        <v>2</v>
      </c>
      <c r="D9" s="29"/>
      <c r="E9" s="30"/>
      <c r="F9" s="46">
        <v>162</v>
      </c>
      <c r="G9" s="47">
        <v>157</v>
      </c>
      <c r="H9" s="47">
        <v>192</v>
      </c>
      <c r="I9" s="47">
        <v>217</v>
      </c>
      <c r="J9" s="47">
        <v>171</v>
      </c>
      <c r="K9" s="48">
        <v>180</v>
      </c>
      <c r="L9" s="36">
        <f>SUM(E9:K9)</f>
        <v>1079</v>
      </c>
      <c r="M9" s="36">
        <f>AVERAGE(F9:K9)</f>
        <v>179.83333333333334</v>
      </c>
      <c r="N9" s="22">
        <f>SUM(F9:K9)-MIN(F9:K9)-MAX(F9:K9)+E9</f>
        <v>705</v>
      </c>
      <c r="O9" s="1"/>
    </row>
    <row r="10" spans="1:15" x14ac:dyDescent="0.25">
      <c r="A10" s="9" t="s">
        <v>18</v>
      </c>
      <c r="B10" s="28">
        <v>182</v>
      </c>
      <c r="C10" s="29" t="s">
        <v>2</v>
      </c>
      <c r="D10" s="29"/>
      <c r="E10" s="30"/>
      <c r="F10" s="46">
        <v>156</v>
      </c>
      <c r="G10" s="47">
        <v>171</v>
      </c>
      <c r="H10" s="47">
        <v>212</v>
      </c>
      <c r="I10" s="47">
        <v>172</v>
      </c>
      <c r="J10" s="47">
        <v>192</v>
      </c>
      <c r="K10" s="48">
        <v>134</v>
      </c>
      <c r="L10" s="36">
        <f>SUM(E10:K10)</f>
        <v>1037</v>
      </c>
      <c r="M10" s="36">
        <f>AVERAGE(F10:K10)</f>
        <v>172.83333333333334</v>
      </c>
      <c r="N10" s="22">
        <f>SUM(F10:K10)-MIN(F10:K10)-MAX(F10:K10)+E10</f>
        <v>691</v>
      </c>
      <c r="O10" s="1"/>
    </row>
    <row r="11" spans="1:15" x14ac:dyDescent="0.25">
      <c r="A11" s="9" t="s">
        <v>20</v>
      </c>
      <c r="B11" s="28">
        <v>168</v>
      </c>
      <c r="C11" s="29" t="s">
        <v>6</v>
      </c>
      <c r="D11" s="29"/>
      <c r="E11" s="30"/>
      <c r="F11" s="46">
        <v>167</v>
      </c>
      <c r="G11" s="47">
        <v>182</v>
      </c>
      <c r="H11" s="47">
        <v>151</v>
      </c>
      <c r="I11" s="47">
        <v>170</v>
      </c>
      <c r="J11" s="47">
        <v>204</v>
      </c>
      <c r="K11" s="48">
        <v>163</v>
      </c>
      <c r="L11" s="36">
        <f>SUM(E11:K11)</f>
        <v>1037</v>
      </c>
      <c r="M11" s="36">
        <f>AVERAGE(F11:K11)</f>
        <v>172.83333333333334</v>
      </c>
      <c r="N11" s="22">
        <f>SUM(F11:K11)-MIN(F11:K11)-MAX(F11:K11)+E11</f>
        <v>682</v>
      </c>
      <c r="O11" s="1"/>
    </row>
    <row r="12" spans="1:15" x14ac:dyDescent="0.25">
      <c r="A12" s="9" t="s">
        <v>8</v>
      </c>
      <c r="B12" s="28">
        <v>154</v>
      </c>
      <c r="C12" s="29" t="s">
        <v>6</v>
      </c>
      <c r="D12" s="29" t="s">
        <v>21</v>
      </c>
      <c r="E12" s="30">
        <v>8</v>
      </c>
      <c r="F12" s="46">
        <v>156</v>
      </c>
      <c r="G12" s="47">
        <v>147</v>
      </c>
      <c r="H12" s="47">
        <v>188</v>
      </c>
      <c r="I12" s="47">
        <v>152</v>
      </c>
      <c r="J12" s="47">
        <v>175</v>
      </c>
      <c r="K12" s="48">
        <v>184</v>
      </c>
      <c r="L12" s="36">
        <f>SUM(E12:K12)</f>
        <v>1010</v>
      </c>
      <c r="M12" s="36">
        <f>AVERAGE(F12:K12)</f>
        <v>167</v>
      </c>
      <c r="N12" s="22">
        <f>SUM(F12:K12)-MIN(F12:K12)-MAX(F12:K12)+E12</f>
        <v>675</v>
      </c>
      <c r="O12" s="1"/>
    </row>
    <row r="13" spans="1:15" x14ac:dyDescent="0.25">
      <c r="A13" s="9" t="s">
        <v>3</v>
      </c>
      <c r="B13" s="28">
        <v>175</v>
      </c>
      <c r="C13" s="29" t="s">
        <v>2</v>
      </c>
      <c r="D13" s="24"/>
      <c r="E13" s="30"/>
      <c r="F13" s="46">
        <v>172</v>
      </c>
      <c r="G13" s="47">
        <v>148</v>
      </c>
      <c r="H13" s="47">
        <v>183</v>
      </c>
      <c r="I13" s="47">
        <v>211</v>
      </c>
      <c r="J13" s="47">
        <v>170</v>
      </c>
      <c r="K13" s="48">
        <v>140</v>
      </c>
      <c r="L13" s="36">
        <f>SUM(E13:K13)</f>
        <v>1024</v>
      </c>
      <c r="M13" s="36">
        <f>AVERAGE(F13:K13)</f>
        <v>170.66666666666666</v>
      </c>
      <c r="N13" s="22">
        <f>SUM(F13:K13)-MIN(F13:K13)-MAX(F13:K13)+E13</f>
        <v>673</v>
      </c>
      <c r="O13" s="1"/>
    </row>
    <row r="14" spans="1:15" x14ac:dyDescent="0.25">
      <c r="A14" s="9" t="s">
        <v>22</v>
      </c>
      <c r="B14" s="28">
        <v>158</v>
      </c>
      <c r="C14" s="29" t="s">
        <v>6</v>
      </c>
      <c r="D14" s="29"/>
      <c r="E14" s="30"/>
      <c r="F14" s="46">
        <v>133</v>
      </c>
      <c r="G14" s="47">
        <v>158</v>
      </c>
      <c r="H14" s="47">
        <v>177</v>
      </c>
      <c r="I14" s="47">
        <v>177</v>
      </c>
      <c r="J14" s="47">
        <v>169</v>
      </c>
      <c r="K14" s="48">
        <v>165</v>
      </c>
      <c r="L14" s="36">
        <f>SUM(E14:K14)</f>
        <v>979</v>
      </c>
      <c r="M14" s="36">
        <f>AVERAGE(F14:K14)</f>
        <v>163.16666666666666</v>
      </c>
      <c r="N14" s="22">
        <f>SUM(F14:K14)-MIN(F14:K14)-MAX(F14:K14)+E14</f>
        <v>669</v>
      </c>
      <c r="O14" s="1"/>
    </row>
    <row r="15" spans="1:15" x14ac:dyDescent="0.25">
      <c r="A15" s="9" t="s">
        <v>23</v>
      </c>
      <c r="B15" s="28">
        <v>149</v>
      </c>
      <c r="C15" s="29" t="s">
        <v>6</v>
      </c>
      <c r="D15" s="29"/>
      <c r="E15" s="30"/>
      <c r="F15" s="46">
        <v>180</v>
      </c>
      <c r="G15" s="47">
        <v>160</v>
      </c>
      <c r="H15" s="47">
        <v>132</v>
      </c>
      <c r="I15" s="47">
        <v>176</v>
      </c>
      <c r="J15" s="47">
        <v>187</v>
      </c>
      <c r="K15" s="48">
        <v>138</v>
      </c>
      <c r="L15" s="36">
        <f>SUM(E15:K15)</f>
        <v>973</v>
      </c>
      <c r="M15" s="36">
        <f>AVERAGE(F15:K15)</f>
        <v>162.16666666666666</v>
      </c>
      <c r="N15" s="22">
        <f>SUM(F15:K15)-MIN(F15:K15)-MAX(F15:K15)+E15</f>
        <v>654</v>
      </c>
      <c r="O15" s="1"/>
    </row>
    <row r="16" spans="1:15" x14ac:dyDescent="0.25">
      <c r="A16" s="9" t="s">
        <v>10</v>
      </c>
      <c r="B16" s="28">
        <v>151</v>
      </c>
      <c r="C16" s="29" t="s">
        <v>6</v>
      </c>
      <c r="D16" s="24"/>
      <c r="E16" s="30">
        <v>8</v>
      </c>
      <c r="F16" s="46">
        <v>134</v>
      </c>
      <c r="G16" s="47">
        <v>174</v>
      </c>
      <c r="H16" s="47">
        <v>144</v>
      </c>
      <c r="I16" s="47">
        <v>196</v>
      </c>
      <c r="J16" s="47">
        <v>169</v>
      </c>
      <c r="K16" s="48">
        <v>148</v>
      </c>
      <c r="L16" s="36">
        <f>SUM(E16:K16)</f>
        <v>973</v>
      </c>
      <c r="M16" s="36">
        <f>AVERAGE(F16:K16)</f>
        <v>160.83333333333334</v>
      </c>
      <c r="N16" s="22">
        <f>SUM(F16:K16)-MIN(F16:K16)-MAX(F16:K16)+E16</f>
        <v>643</v>
      </c>
      <c r="O16" s="1"/>
    </row>
    <row r="17" spans="1:15" x14ac:dyDescent="0.25">
      <c r="A17" s="9" t="s">
        <v>8</v>
      </c>
      <c r="B17" s="28">
        <v>154</v>
      </c>
      <c r="C17" s="29" t="s">
        <v>6</v>
      </c>
      <c r="D17" s="24"/>
      <c r="E17" s="30">
        <v>8</v>
      </c>
      <c r="F17" s="46">
        <v>125</v>
      </c>
      <c r="G17" s="47">
        <v>162</v>
      </c>
      <c r="H17" s="47">
        <v>158</v>
      </c>
      <c r="I17" s="47">
        <v>160</v>
      </c>
      <c r="J17" s="47">
        <v>147</v>
      </c>
      <c r="K17" s="48">
        <v>187</v>
      </c>
      <c r="L17" s="36">
        <f>SUM(E17:K17)</f>
        <v>947</v>
      </c>
      <c r="M17" s="36">
        <f>AVERAGE(F17:K17)</f>
        <v>156.5</v>
      </c>
      <c r="N17" s="22">
        <f>SUM(F17:K17)-MIN(F17:K17)-MAX(F17:K17)+E17</f>
        <v>635</v>
      </c>
      <c r="O17" s="1"/>
    </row>
    <row r="18" spans="1:15" x14ac:dyDescent="0.25">
      <c r="A18" s="9" t="s">
        <v>19</v>
      </c>
      <c r="B18" s="28">
        <v>171</v>
      </c>
      <c r="C18" s="29" t="s">
        <v>2</v>
      </c>
      <c r="D18" s="29"/>
      <c r="E18" s="30"/>
      <c r="F18" s="46">
        <v>136</v>
      </c>
      <c r="G18" s="47">
        <v>136</v>
      </c>
      <c r="H18" s="47">
        <v>174</v>
      </c>
      <c r="I18" s="47">
        <v>216</v>
      </c>
      <c r="J18" s="47">
        <v>137</v>
      </c>
      <c r="K18" s="48">
        <v>178</v>
      </c>
      <c r="L18" s="36">
        <f>SUM(E18:K18)</f>
        <v>977</v>
      </c>
      <c r="M18" s="36">
        <f>AVERAGE(F18:K18)</f>
        <v>162.83333333333334</v>
      </c>
      <c r="N18" s="22">
        <f>SUM(F18:K18)-MIN(F18:K18)-MAX(F18:K18)+E18</f>
        <v>625</v>
      </c>
      <c r="O18" s="1"/>
    </row>
    <row r="19" spans="1:15" x14ac:dyDescent="0.25">
      <c r="A19" s="9" t="s">
        <v>7</v>
      </c>
      <c r="B19" s="28">
        <v>163</v>
      </c>
      <c r="C19" s="29" t="s">
        <v>6</v>
      </c>
      <c r="D19" s="24"/>
      <c r="E19" s="30"/>
      <c r="F19" s="46">
        <v>159</v>
      </c>
      <c r="G19" s="47">
        <v>137</v>
      </c>
      <c r="H19" s="47">
        <v>163</v>
      </c>
      <c r="I19" s="47">
        <v>166</v>
      </c>
      <c r="J19" s="47">
        <v>108</v>
      </c>
      <c r="K19" s="48">
        <v>192</v>
      </c>
      <c r="L19" s="36">
        <f>SUM(E19:K19)</f>
        <v>925</v>
      </c>
      <c r="M19" s="36">
        <f>AVERAGE(F19:K19)</f>
        <v>154.16666666666666</v>
      </c>
      <c r="N19" s="22">
        <f>SUM(F19:K19)-MIN(F19:K19)-MAX(F19:K19)+E19</f>
        <v>625</v>
      </c>
      <c r="O19" s="1"/>
    </row>
    <row r="20" spans="1:15" x14ac:dyDescent="0.25">
      <c r="A20" s="9" t="s">
        <v>10</v>
      </c>
      <c r="B20" s="28">
        <v>151</v>
      </c>
      <c r="C20" s="29" t="s">
        <v>6</v>
      </c>
      <c r="D20" s="29" t="s">
        <v>21</v>
      </c>
      <c r="E20" s="30">
        <v>8</v>
      </c>
      <c r="F20" s="46">
        <v>155</v>
      </c>
      <c r="G20" s="47">
        <v>153</v>
      </c>
      <c r="H20" s="47">
        <v>172</v>
      </c>
      <c r="I20" s="47">
        <v>148</v>
      </c>
      <c r="J20" s="47">
        <v>122</v>
      </c>
      <c r="K20" s="48">
        <v>150</v>
      </c>
      <c r="L20" s="36">
        <f>SUM(E20:K20)</f>
        <v>908</v>
      </c>
      <c r="M20" s="36">
        <f>AVERAGE(F20:K20)</f>
        <v>150</v>
      </c>
      <c r="N20" s="22">
        <f>SUM(F20:K20)-MIN(F20:K20)-MAX(F20:K20)+E20</f>
        <v>614</v>
      </c>
      <c r="O20" s="1"/>
    </row>
    <row r="21" spans="1:15" x14ac:dyDescent="0.25">
      <c r="A21" s="9" t="s">
        <v>36</v>
      </c>
      <c r="B21" s="28">
        <v>137</v>
      </c>
      <c r="C21" s="29" t="s">
        <v>6</v>
      </c>
      <c r="D21" s="29"/>
      <c r="E21" s="30">
        <v>8</v>
      </c>
      <c r="F21" s="46">
        <v>138</v>
      </c>
      <c r="G21" s="47">
        <v>172</v>
      </c>
      <c r="H21" s="47">
        <v>162</v>
      </c>
      <c r="I21" s="47">
        <v>164</v>
      </c>
      <c r="J21" s="47">
        <v>130</v>
      </c>
      <c r="K21" s="48">
        <v>140</v>
      </c>
      <c r="L21" s="36">
        <f>SUM(E21:K21)</f>
        <v>914</v>
      </c>
      <c r="M21" s="36">
        <f>AVERAGE(F21:K21)</f>
        <v>151</v>
      </c>
      <c r="N21" s="22">
        <f>SUM(F21:K21)-MIN(F21:K21)-MAX(F21:K21)+E21</f>
        <v>612</v>
      </c>
      <c r="O21" s="1"/>
    </row>
    <row r="22" spans="1:15" x14ac:dyDescent="0.25">
      <c r="A22" s="9" t="s">
        <v>13</v>
      </c>
      <c r="B22" s="28">
        <v>0</v>
      </c>
      <c r="C22" s="29" t="s">
        <v>12</v>
      </c>
      <c r="D22" s="24"/>
      <c r="E22" s="30"/>
      <c r="F22" s="46">
        <v>135</v>
      </c>
      <c r="G22" s="47">
        <v>121</v>
      </c>
      <c r="H22" s="47">
        <v>170</v>
      </c>
      <c r="I22" s="47">
        <v>138</v>
      </c>
      <c r="J22" s="47">
        <v>182</v>
      </c>
      <c r="K22" s="48">
        <v>167</v>
      </c>
      <c r="L22" s="36">
        <f>SUM(E22:K22)</f>
        <v>913</v>
      </c>
      <c r="M22" s="36">
        <f>AVERAGE(F22:K22)</f>
        <v>152.16666666666666</v>
      </c>
      <c r="N22" s="22">
        <f>SUM(F22:K22)-MIN(F22:K22)-MAX(F22:K22)+E22</f>
        <v>610</v>
      </c>
      <c r="O22" s="1"/>
    </row>
    <row r="23" spans="1:15" x14ac:dyDescent="0.25">
      <c r="A23" s="9" t="s">
        <v>24</v>
      </c>
      <c r="B23" s="28">
        <v>0</v>
      </c>
      <c r="C23" s="29" t="s">
        <v>12</v>
      </c>
      <c r="D23" s="29"/>
      <c r="E23" s="30"/>
      <c r="F23" s="46">
        <v>201</v>
      </c>
      <c r="G23" s="47">
        <v>144</v>
      </c>
      <c r="H23" s="47">
        <v>144</v>
      </c>
      <c r="I23" s="47">
        <v>165</v>
      </c>
      <c r="J23" s="47">
        <v>136</v>
      </c>
      <c r="K23" s="48">
        <v>153</v>
      </c>
      <c r="L23" s="36">
        <f>SUM(E23:K23)</f>
        <v>943</v>
      </c>
      <c r="M23" s="36">
        <f>AVERAGE(F23:K23)</f>
        <v>157.16666666666666</v>
      </c>
      <c r="N23" s="22">
        <f>SUM(F23:K23)-MIN(F23:K23)-MAX(F23:K23)+E23</f>
        <v>606</v>
      </c>
      <c r="O23" s="1"/>
    </row>
    <row r="24" spans="1:15" x14ac:dyDescent="0.25">
      <c r="A24" s="9" t="s">
        <v>11</v>
      </c>
      <c r="B24" s="28">
        <v>0</v>
      </c>
      <c r="C24" s="29" t="s">
        <v>12</v>
      </c>
      <c r="D24" s="24"/>
      <c r="E24" s="30"/>
      <c r="F24" s="46">
        <v>147</v>
      </c>
      <c r="G24" s="47">
        <v>158</v>
      </c>
      <c r="H24" s="47">
        <v>146</v>
      </c>
      <c r="I24" s="47">
        <v>124</v>
      </c>
      <c r="J24" s="47">
        <v>149</v>
      </c>
      <c r="K24" s="48">
        <v>150</v>
      </c>
      <c r="L24" s="36">
        <f>SUM(E24:K24)</f>
        <v>874</v>
      </c>
      <c r="M24" s="36">
        <f>AVERAGE(F24:K24)</f>
        <v>145.66666666666666</v>
      </c>
      <c r="N24" s="22">
        <f>SUM(F24:K24)-MIN(F24:K24)-MAX(F24:K24)+E24</f>
        <v>592</v>
      </c>
      <c r="O24" s="1"/>
    </row>
    <row r="25" spans="1:15" x14ac:dyDescent="0.25">
      <c r="A25" s="9" t="s">
        <v>9</v>
      </c>
      <c r="B25" s="28">
        <v>154</v>
      </c>
      <c r="C25" s="29" t="s">
        <v>6</v>
      </c>
      <c r="D25" s="24"/>
      <c r="E25" s="30"/>
      <c r="F25" s="46">
        <v>144</v>
      </c>
      <c r="G25" s="47">
        <v>170</v>
      </c>
      <c r="H25" s="47">
        <v>130</v>
      </c>
      <c r="I25" s="47">
        <v>128</v>
      </c>
      <c r="J25" s="47">
        <v>129</v>
      </c>
      <c r="K25" s="48">
        <v>142</v>
      </c>
      <c r="L25" s="36">
        <f>SUM(E25:K25)</f>
        <v>843</v>
      </c>
      <c r="M25" s="36">
        <f>AVERAGE(F25:K25)</f>
        <v>140.5</v>
      </c>
      <c r="N25" s="22">
        <f>SUM(F25:K25)-MIN(F25:K25)-MAX(F25:K25)+E25</f>
        <v>545</v>
      </c>
      <c r="O25" s="1"/>
    </row>
    <row r="26" spans="1:15" x14ac:dyDescent="0.25">
      <c r="A26" s="9" t="s">
        <v>35</v>
      </c>
      <c r="B26" s="31">
        <v>0</v>
      </c>
      <c r="C26" s="24" t="s">
        <v>12</v>
      </c>
      <c r="D26" s="24"/>
      <c r="E26" s="30"/>
      <c r="F26" s="46">
        <v>120</v>
      </c>
      <c r="G26" s="47">
        <v>96</v>
      </c>
      <c r="H26" s="47">
        <v>143</v>
      </c>
      <c r="I26" s="47">
        <v>139</v>
      </c>
      <c r="J26" s="47">
        <v>100</v>
      </c>
      <c r="K26" s="48">
        <v>152</v>
      </c>
      <c r="L26" s="36">
        <f>SUM(E26:K26)</f>
        <v>750</v>
      </c>
      <c r="M26" s="36">
        <f>AVERAGE(F26:K26)</f>
        <v>125</v>
      </c>
      <c r="N26" s="22">
        <f>SUM(F26:K26)-MIN(F26:K26)-MAX(F26:K26)+E26</f>
        <v>502</v>
      </c>
      <c r="O26" s="1"/>
    </row>
    <row r="27" spans="1:15" x14ac:dyDescent="0.25">
      <c r="A27" s="9" t="s">
        <v>14</v>
      </c>
      <c r="B27" s="28">
        <v>0</v>
      </c>
      <c r="C27" s="29" t="s">
        <v>12</v>
      </c>
      <c r="D27" s="24"/>
      <c r="E27" s="30"/>
      <c r="F27" s="46">
        <v>123</v>
      </c>
      <c r="G27" s="47">
        <v>121</v>
      </c>
      <c r="H27" s="47">
        <v>112</v>
      </c>
      <c r="I27" s="47">
        <v>126</v>
      </c>
      <c r="J27" s="47">
        <v>114</v>
      </c>
      <c r="K27" s="48">
        <v>122</v>
      </c>
      <c r="L27" s="36">
        <f>SUM(E27:K27)</f>
        <v>718</v>
      </c>
      <c r="M27" s="36">
        <f>AVERAGE(F27:K27)</f>
        <v>119.66666666666667</v>
      </c>
      <c r="N27" s="22">
        <f>SUM(F27:K27)-MIN(F27:K27)-MAX(F27:K27)+E27</f>
        <v>480</v>
      </c>
      <c r="O27" s="1"/>
    </row>
    <row r="28" spans="1:15" ht="15.75" thickBot="1" x14ac:dyDescent="0.3">
      <c r="A28" s="9" t="s">
        <v>15</v>
      </c>
      <c r="B28" s="28">
        <v>0</v>
      </c>
      <c r="C28" s="29" t="s">
        <v>12</v>
      </c>
      <c r="D28" s="30"/>
      <c r="E28" s="34">
        <v>8</v>
      </c>
      <c r="F28" s="46">
        <v>131</v>
      </c>
      <c r="G28" s="47">
        <v>108</v>
      </c>
      <c r="H28" s="47">
        <v>102</v>
      </c>
      <c r="I28" s="47">
        <v>112</v>
      </c>
      <c r="J28" s="47">
        <v>113</v>
      </c>
      <c r="K28" s="48">
        <v>130</v>
      </c>
      <c r="L28" s="36">
        <f>SUM(E28:K28)</f>
        <v>704</v>
      </c>
      <c r="M28" s="36">
        <f>AVERAGE(F28:K28)</f>
        <v>116</v>
      </c>
      <c r="N28" s="22">
        <f>SUM(F28:K28)-MIN(F28:K28)-MAX(F28:K28)+E28</f>
        <v>471</v>
      </c>
      <c r="O28" s="1"/>
    </row>
    <row r="29" spans="1:15" ht="15.75" thickTop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1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1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2:15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2:15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2:15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2:15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2:15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2:15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2:15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2:15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2:15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2:15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2:15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2:15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2:15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2:15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2:15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2:15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2:15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2:15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2:15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2:15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2:15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2:15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2:15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2:15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2:15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2:15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2:15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2:15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2:15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2:15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2:15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2:15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2:15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2:15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</sheetData>
  <sortState ref="A2:N28">
    <sortCondition descending="1" ref="N12"/>
  </sortState>
  <pageMargins left="0.7" right="0.7" top="0.75" bottom="0.75" header="0.3" footer="0.3"/>
  <pageSetup paperSize="9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M22" sqref="M22"/>
    </sheetView>
  </sheetViews>
  <sheetFormatPr defaultRowHeight="15" x14ac:dyDescent="0.25"/>
  <cols>
    <col min="1" max="1" width="20.140625" bestFit="1" customWidth="1"/>
    <col min="2" max="2" width="8.140625" bestFit="1" customWidth="1"/>
    <col min="3" max="3" width="8" bestFit="1" customWidth="1"/>
    <col min="4" max="4" width="4.7109375" bestFit="1" customWidth="1"/>
    <col min="15" max="15" width="12.28515625" bestFit="1" customWidth="1"/>
  </cols>
  <sheetData>
    <row r="1" spans="1:16" ht="16.5" thickTop="1" thickBot="1" x14ac:dyDescent="0.3">
      <c r="A1" s="16" t="s">
        <v>0</v>
      </c>
      <c r="B1" s="17" t="s">
        <v>44</v>
      </c>
      <c r="C1" s="18" t="s">
        <v>1</v>
      </c>
      <c r="D1" s="19" t="s">
        <v>26</v>
      </c>
      <c r="E1" s="17" t="s">
        <v>27</v>
      </c>
      <c r="F1" s="18" t="s">
        <v>28</v>
      </c>
      <c r="G1" s="18" t="s">
        <v>29</v>
      </c>
      <c r="H1" s="18" t="s">
        <v>30</v>
      </c>
      <c r="I1" s="18" t="s">
        <v>31</v>
      </c>
      <c r="J1" s="12" t="s">
        <v>32</v>
      </c>
      <c r="K1" s="13" t="s">
        <v>33</v>
      </c>
      <c r="L1" s="13" t="s">
        <v>37</v>
      </c>
      <c r="M1" s="38" t="s">
        <v>39</v>
      </c>
      <c r="N1" s="39" t="s">
        <v>40</v>
      </c>
      <c r="O1" s="14" t="s">
        <v>34</v>
      </c>
    </row>
    <row r="2" spans="1:16" x14ac:dyDescent="0.25">
      <c r="A2" s="9" t="s">
        <v>16</v>
      </c>
      <c r="B2" s="31">
        <v>168</v>
      </c>
      <c r="C2" s="29" t="s">
        <v>6</v>
      </c>
      <c r="D2" s="30">
        <v>8</v>
      </c>
      <c r="E2" s="46">
        <v>225</v>
      </c>
      <c r="F2" s="47">
        <v>155</v>
      </c>
      <c r="G2" s="47">
        <v>156</v>
      </c>
      <c r="H2" s="47">
        <v>222</v>
      </c>
      <c r="I2" s="47">
        <v>187</v>
      </c>
      <c r="J2" s="48">
        <v>181</v>
      </c>
      <c r="K2" s="36">
        <f t="shared" ref="K2:K17" si="0">SUM(E2:J2)+D2*6</f>
        <v>1174</v>
      </c>
      <c r="L2" s="36">
        <f t="shared" ref="L2:L17" si="1">AVERAGE(E2:J2)</f>
        <v>187.66666666666666</v>
      </c>
      <c r="M2" s="44">
        <f t="shared" ref="M2:M17" si="2">MIN(E2:J2)</f>
        <v>155</v>
      </c>
      <c r="N2" s="45">
        <f>MAX(E2:J2)</f>
        <v>225</v>
      </c>
      <c r="O2" s="22">
        <f t="shared" ref="O2:O17" si="3">SUM(E2:J2)-MIN(E2:J2)-MAX(E2:J2)+D2*4</f>
        <v>778</v>
      </c>
    </row>
    <row r="3" spans="1:16" x14ac:dyDescent="0.25">
      <c r="A3" s="9" t="s">
        <v>17</v>
      </c>
      <c r="B3" s="31">
        <v>158</v>
      </c>
      <c r="C3" s="29" t="s">
        <v>6</v>
      </c>
      <c r="D3" s="30">
        <v>8</v>
      </c>
      <c r="E3" s="46">
        <v>181</v>
      </c>
      <c r="F3" s="47">
        <v>180</v>
      </c>
      <c r="G3" s="47">
        <v>185</v>
      </c>
      <c r="H3" s="47">
        <v>191</v>
      </c>
      <c r="I3" s="47">
        <v>179</v>
      </c>
      <c r="J3" s="48">
        <v>193</v>
      </c>
      <c r="K3" s="36">
        <f t="shared" si="0"/>
        <v>1157</v>
      </c>
      <c r="L3" s="36">
        <f t="shared" si="1"/>
        <v>184.83333333333334</v>
      </c>
      <c r="M3" s="40">
        <f t="shared" si="2"/>
        <v>179</v>
      </c>
      <c r="N3" s="41">
        <f t="shared" ref="N3:N17" si="4">MAX(E3:J3)</f>
        <v>193</v>
      </c>
      <c r="O3" s="22">
        <f t="shared" si="3"/>
        <v>769</v>
      </c>
      <c r="P3" s="1"/>
    </row>
    <row r="4" spans="1:16" x14ac:dyDescent="0.25">
      <c r="A4" s="9" t="s">
        <v>4</v>
      </c>
      <c r="B4" s="28">
        <v>167</v>
      </c>
      <c r="C4" s="29" t="s">
        <v>2</v>
      </c>
      <c r="D4" s="30"/>
      <c r="E4" s="46">
        <v>161</v>
      </c>
      <c r="F4" s="47">
        <v>155</v>
      </c>
      <c r="G4" s="47">
        <v>212</v>
      </c>
      <c r="H4" s="47">
        <v>222</v>
      </c>
      <c r="I4" s="47">
        <v>165</v>
      </c>
      <c r="J4" s="48">
        <v>181</v>
      </c>
      <c r="K4" s="36">
        <f t="shared" si="0"/>
        <v>1096</v>
      </c>
      <c r="L4" s="36">
        <f t="shared" si="1"/>
        <v>182.66666666666666</v>
      </c>
      <c r="M4" s="40">
        <f t="shared" si="2"/>
        <v>155</v>
      </c>
      <c r="N4" s="41">
        <f t="shared" si="4"/>
        <v>222</v>
      </c>
      <c r="O4" s="22">
        <f t="shared" si="3"/>
        <v>719</v>
      </c>
    </row>
    <row r="5" spans="1:16" x14ac:dyDescent="0.25">
      <c r="A5" s="9" t="s">
        <v>5</v>
      </c>
      <c r="B5" s="28">
        <v>167</v>
      </c>
      <c r="C5" s="29" t="s">
        <v>6</v>
      </c>
      <c r="D5" s="30"/>
      <c r="E5" s="46">
        <v>148</v>
      </c>
      <c r="F5" s="47">
        <v>176</v>
      </c>
      <c r="G5" s="47">
        <v>181</v>
      </c>
      <c r="H5" s="47">
        <v>212</v>
      </c>
      <c r="I5" s="47">
        <v>167</v>
      </c>
      <c r="J5" s="48">
        <v>188</v>
      </c>
      <c r="K5" s="36">
        <f t="shared" si="0"/>
        <v>1072</v>
      </c>
      <c r="L5" s="36">
        <f t="shared" si="1"/>
        <v>178.66666666666666</v>
      </c>
      <c r="M5" s="40">
        <f t="shared" si="2"/>
        <v>148</v>
      </c>
      <c r="N5" s="41">
        <f t="shared" si="4"/>
        <v>212</v>
      </c>
      <c r="O5" s="22">
        <f t="shared" si="3"/>
        <v>712</v>
      </c>
    </row>
    <row r="6" spans="1:16" x14ac:dyDescent="0.25">
      <c r="A6" s="9" t="s">
        <v>3</v>
      </c>
      <c r="B6" s="28">
        <v>175</v>
      </c>
      <c r="C6" s="29" t="s">
        <v>2</v>
      </c>
      <c r="D6" s="30"/>
      <c r="E6" s="46">
        <v>172</v>
      </c>
      <c r="F6" s="47">
        <v>148</v>
      </c>
      <c r="G6" s="47">
        <v>183</v>
      </c>
      <c r="H6" s="47">
        <v>211</v>
      </c>
      <c r="I6" s="47">
        <v>170</v>
      </c>
      <c r="J6" s="48">
        <v>140</v>
      </c>
      <c r="K6" s="36">
        <f t="shared" si="0"/>
        <v>1024</v>
      </c>
      <c r="L6" s="36">
        <f t="shared" si="1"/>
        <v>170.66666666666666</v>
      </c>
      <c r="M6" s="40">
        <f t="shared" si="2"/>
        <v>140</v>
      </c>
      <c r="N6" s="41">
        <f t="shared" si="4"/>
        <v>211</v>
      </c>
      <c r="O6" s="22">
        <f t="shared" si="3"/>
        <v>673</v>
      </c>
    </row>
    <row r="7" spans="1:16" x14ac:dyDescent="0.25">
      <c r="A7" s="9" t="s">
        <v>10</v>
      </c>
      <c r="B7" s="28">
        <v>151</v>
      </c>
      <c r="C7" s="29" t="s">
        <v>2</v>
      </c>
      <c r="D7" s="30">
        <v>8</v>
      </c>
      <c r="E7" s="46">
        <v>134</v>
      </c>
      <c r="F7" s="47">
        <v>174</v>
      </c>
      <c r="G7" s="47">
        <v>144</v>
      </c>
      <c r="H7" s="47">
        <v>196</v>
      </c>
      <c r="I7" s="47">
        <v>169</v>
      </c>
      <c r="J7" s="48">
        <v>148</v>
      </c>
      <c r="K7" s="36">
        <f t="shared" si="0"/>
        <v>1013</v>
      </c>
      <c r="L7" s="36">
        <f t="shared" si="1"/>
        <v>160.83333333333334</v>
      </c>
      <c r="M7" s="40">
        <f t="shared" si="2"/>
        <v>134</v>
      </c>
      <c r="N7" s="41">
        <f t="shared" si="4"/>
        <v>196</v>
      </c>
      <c r="O7" s="22">
        <f t="shared" si="3"/>
        <v>667</v>
      </c>
    </row>
    <row r="8" spans="1:16" x14ac:dyDescent="0.25">
      <c r="A8" s="9" t="s">
        <v>8</v>
      </c>
      <c r="B8" s="28">
        <v>154</v>
      </c>
      <c r="C8" s="29" t="s">
        <v>2</v>
      </c>
      <c r="D8" s="30">
        <v>8</v>
      </c>
      <c r="E8" s="46">
        <v>125</v>
      </c>
      <c r="F8" s="47">
        <v>162</v>
      </c>
      <c r="G8" s="47">
        <v>158</v>
      </c>
      <c r="H8" s="47">
        <v>160</v>
      </c>
      <c r="I8" s="47">
        <v>147</v>
      </c>
      <c r="J8" s="48">
        <v>187</v>
      </c>
      <c r="K8" s="36">
        <f t="shared" si="0"/>
        <v>987</v>
      </c>
      <c r="L8" s="36">
        <f t="shared" si="1"/>
        <v>156.5</v>
      </c>
      <c r="M8" s="40">
        <f t="shared" si="2"/>
        <v>125</v>
      </c>
      <c r="N8" s="41">
        <f t="shared" si="4"/>
        <v>187</v>
      </c>
      <c r="O8" s="22">
        <f t="shared" si="3"/>
        <v>659</v>
      </c>
    </row>
    <row r="9" spans="1:16" x14ac:dyDescent="0.25">
      <c r="A9" s="9" t="s">
        <v>36</v>
      </c>
      <c r="B9" s="28">
        <v>137</v>
      </c>
      <c r="C9" s="29" t="s">
        <v>6</v>
      </c>
      <c r="D9" s="30">
        <v>8</v>
      </c>
      <c r="E9" s="46">
        <v>138</v>
      </c>
      <c r="F9" s="47">
        <v>172</v>
      </c>
      <c r="G9" s="47">
        <v>162</v>
      </c>
      <c r="H9" s="47">
        <v>164</v>
      </c>
      <c r="I9" s="47">
        <v>130</v>
      </c>
      <c r="J9" s="48">
        <v>140</v>
      </c>
      <c r="K9" s="36">
        <f t="shared" si="0"/>
        <v>954</v>
      </c>
      <c r="L9" s="36">
        <f t="shared" si="1"/>
        <v>151</v>
      </c>
      <c r="M9" s="40">
        <f t="shared" si="2"/>
        <v>130</v>
      </c>
      <c r="N9" s="41">
        <f t="shared" si="4"/>
        <v>172</v>
      </c>
      <c r="O9" s="22">
        <f t="shared" si="3"/>
        <v>636</v>
      </c>
    </row>
    <row r="10" spans="1:16" x14ac:dyDescent="0.25">
      <c r="A10" s="9" t="s">
        <v>19</v>
      </c>
      <c r="B10" s="28">
        <v>171</v>
      </c>
      <c r="C10" s="29" t="s">
        <v>2</v>
      </c>
      <c r="D10" s="30"/>
      <c r="E10" s="46">
        <v>136</v>
      </c>
      <c r="F10" s="47">
        <v>136</v>
      </c>
      <c r="G10" s="47">
        <v>174</v>
      </c>
      <c r="H10" s="47">
        <v>216</v>
      </c>
      <c r="I10" s="47">
        <v>137</v>
      </c>
      <c r="J10" s="48">
        <v>178</v>
      </c>
      <c r="K10" s="36">
        <f t="shared" si="0"/>
        <v>977</v>
      </c>
      <c r="L10" s="36">
        <f t="shared" si="1"/>
        <v>162.83333333333334</v>
      </c>
      <c r="M10" s="40">
        <f t="shared" si="2"/>
        <v>136</v>
      </c>
      <c r="N10" s="41">
        <f t="shared" si="4"/>
        <v>216</v>
      </c>
      <c r="O10" s="22">
        <f t="shared" si="3"/>
        <v>625</v>
      </c>
    </row>
    <row r="11" spans="1:16" x14ac:dyDescent="0.25">
      <c r="A11" s="9" t="s">
        <v>7</v>
      </c>
      <c r="B11" s="28">
        <v>163</v>
      </c>
      <c r="C11" s="29" t="s">
        <v>6</v>
      </c>
      <c r="D11" s="30"/>
      <c r="E11" s="46">
        <v>159</v>
      </c>
      <c r="F11" s="47">
        <v>137</v>
      </c>
      <c r="G11" s="47">
        <v>163</v>
      </c>
      <c r="H11" s="47">
        <v>166</v>
      </c>
      <c r="I11" s="47">
        <v>108</v>
      </c>
      <c r="J11" s="48">
        <v>192</v>
      </c>
      <c r="K11" s="36">
        <f t="shared" si="0"/>
        <v>925</v>
      </c>
      <c r="L11" s="36">
        <f t="shared" si="1"/>
        <v>154.16666666666666</v>
      </c>
      <c r="M11" s="40">
        <f t="shared" si="2"/>
        <v>108</v>
      </c>
      <c r="N11" s="41">
        <f t="shared" si="4"/>
        <v>192</v>
      </c>
      <c r="O11" s="22">
        <f t="shared" si="3"/>
        <v>625</v>
      </c>
    </row>
    <row r="12" spans="1:16" x14ac:dyDescent="0.25">
      <c r="A12" s="9" t="s">
        <v>13</v>
      </c>
      <c r="B12" s="28">
        <v>0</v>
      </c>
      <c r="C12" s="29" t="s">
        <v>12</v>
      </c>
      <c r="D12" s="30"/>
      <c r="E12" s="46">
        <v>135</v>
      </c>
      <c r="F12" s="47">
        <v>121</v>
      </c>
      <c r="G12" s="47">
        <v>170</v>
      </c>
      <c r="H12" s="47">
        <v>138</v>
      </c>
      <c r="I12" s="47">
        <v>182</v>
      </c>
      <c r="J12" s="48">
        <v>167</v>
      </c>
      <c r="K12" s="36">
        <f t="shared" si="0"/>
        <v>913</v>
      </c>
      <c r="L12" s="36">
        <f t="shared" si="1"/>
        <v>152.16666666666666</v>
      </c>
      <c r="M12" s="40">
        <f t="shared" si="2"/>
        <v>121</v>
      </c>
      <c r="N12" s="41">
        <f t="shared" si="4"/>
        <v>182</v>
      </c>
      <c r="O12" s="22">
        <f t="shared" si="3"/>
        <v>610</v>
      </c>
    </row>
    <row r="13" spans="1:16" x14ac:dyDescent="0.25">
      <c r="A13" s="9" t="s">
        <v>11</v>
      </c>
      <c r="B13" s="28">
        <v>0</v>
      </c>
      <c r="C13" s="29" t="s">
        <v>12</v>
      </c>
      <c r="D13" s="30"/>
      <c r="E13" s="46">
        <v>147</v>
      </c>
      <c r="F13" s="47">
        <v>158</v>
      </c>
      <c r="G13" s="47">
        <v>146</v>
      </c>
      <c r="H13" s="47">
        <v>124</v>
      </c>
      <c r="I13" s="47">
        <v>149</v>
      </c>
      <c r="J13" s="48">
        <v>150</v>
      </c>
      <c r="K13" s="36">
        <f t="shared" si="0"/>
        <v>874</v>
      </c>
      <c r="L13" s="36">
        <f t="shared" si="1"/>
        <v>145.66666666666666</v>
      </c>
      <c r="M13" s="40">
        <f t="shared" si="2"/>
        <v>124</v>
      </c>
      <c r="N13" s="41">
        <f t="shared" si="4"/>
        <v>158</v>
      </c>
      <c r="O13" s="22">
        <f t="shared" si="3"/>
        <v>592</v>
      </c>
    </row>
    <row r="14" spans="1:16" x14ac:dyDescent="0.25">
      <c r="A14" s="9" t="s">
        <v>9</v>
      </c>
      <c r="B14" s="28">
        <v>154</v>
      </c>
      <c r="C14" s="29" t="s">
        <v>6</v>
      </c>
      <c r="D14" s="30"/>
      <c r="E14" s="46">
        <v>144</v>
      </c>
      <c r="F14" s="47">
        <v>170</v>
      </c>
      <c r="G14" s="47">
        <v>130</v>
      </c>
      <c r="H14" s="47">
        <v>128</v>
      </c>
      <c r="I14" s="47">
        <v>129</v>
      </c>
      <c r="J14" s="48">
        <v>142</v>
      </c>
      <c r="K14" s="36">
        <f t="shared" si="0"/>
        <v>843</v>
      </c>
      <c r="L14" s="36">
        <f t="shared" si="1"/>
        <v>140.5</v>
      </c>
      <c r="M14" s="40">
        <f t="shared" si="2"/>
        <v>128</v>
      </c>
      <c r="N14" s="41">
        <f t="shared" si="4"/>
        <v>170</v>
      </c>
      <c r="O14" s="22">
        <f t="shared" si="3"/>
        <v>545</v>
      </c>
    </row>
    <row r="15" spans="1:16" x14ac:dyDescent="0.25">
      <c r="A15" s="9" t="s">
        <v>14</v>
      </c>
      <c r="B15" s="28">
        <v>0</v>
      </c>
      <c r="C15" s="29" t="s">
        <v>12</v>
      </c>
      <c r="D15" s="30">
        <v>8</v>
      </c>
      <c r="E15" s="46">
        <v>123</v>
      </c>
      <c r="F15" s="47">
        <v>121</v>
      </c>
      <c r="G15" s="47">
        <v>112</v>
      </c>
      <c r="H15" s="47">
        <v>126</v>
      </c>
      <c r="I15" s="47">
        <v>114</v>
      </c>
      <c r="J15" s="48">
        <v>122</v>
      </c>
      <c r="K15" s="36">
        <f t="shared" si="0"/>
        <v>766</v>
      </c>
      <c r="L15" s="36">
        <f t="shared" si="1"/>
        <v>119.66666666666667</v>
      </c>
      <c r="M15" s="40">
        <f t="shared" si="2"/>
        <v>112</v>
      </c>
      <c r="N15" s="41">
        <f t="shared" si="4"/>
        <v>126</v>
      </c>
      <c r="O15" s="22">
        <f t="shared" si="3"/>
        <v>512</v>
      </c>
    </row>
    <row r="16" spans="1:16" x14ac:dyDescent="0.25">
      <c r="A16" s="9" t="s">
        <v>35</v>
      </c>
      <c r="B16" s="31">
        <v>0</v>
      </c>
      <c r="C16" s="24" t="s">
        <v>12</v>
      </c>
      <c r="D16" s="30"/>
      <c r="E16" s="46">
        <v>120</v>
      </c>
      <c r="F16" s="47">
        <v>96</v>
      </c>
      <c r="G16" s="47">
        <v>143</v>
      </c>
      <c r="H16" s="47">
        <v>139</v>
      </c>
      <c r="I16" s="47">
        <v>100</v>
      </c>
      <c r="J16" s="48">
        <v>152</v>
      </c>
      <c r="K16" s="36">
        <f t="shared" si="0"/>
        <v>750</v>
      </c>
      <c r="L16" s="36">
        <f t="shared" si="1"/>
        <v>125</v>
      </c>
      <c r="M16" s="40">
        <f t="shared" si="2"/>
        <v>96</v>
      </c>
      <c r="N16" s="41">
        <f t="shared" si="4"/>
        <v>152</v>
      </c>
      <c r="O16" s="22">
        <f t="shared" si="3"/>
        <v>502</v>
      </c>
    </row>
    <row r="17" spans="1:15" x14ac:dyDescent="0.25">
      <c r="A17" s="9" t="s">
        <v>15</v>
      </c>
      <c r="B17" s="28">
        <v>0</v>
      </c>
      <c r="C17" s="29" t="s">
        <v>12</v>
      </c>
      <c r="D17" s="30">
        <v>8</v>
      </c>
      <c r="E17" s="46">
        <v>131</v>
      </c>
      <c r="F17" s="47">
        <v>108</v>
      </c>
      <c r="G17" s="47">
        <v>102</v>
      </c>
      <c r="H17" s="47">
        <v>112</v>
      </c>
      <c r="I17" s="47">
        <v>113</v>
      </c>
      <c r="J17" s="48">
        <v>130</v>
      </c>
      <c r="K17" s="36">
        <f t="shared" si="0"/>
        <v>744</v>
      </c>
      <c r="L17" s="36">
        <f t="shared" si="1"/>
        <v>116</v>
      </c>
      <c r="M17" s="40">
        <f t="shared" si="2"/>
        <v>102</v>
      </c>
      <c r="N17" s="41">
        <f t="shared" si="4"/>
        <v>131</v>
      </c>
      <c r="O17" s="22">
        <f t="shared" si="3"/>
        <v>495</v>
      </c>
    </row>
    <row r="18" spans="1:15" x14ac:dyDescent="0.25">
      <c r="A18" s="10"/>
      <c r="B18" s="31"/>
      <c r="C18" s="24"/>
      <c r="D18" s="30"/>
      <c r="E18" s="7"/>
      <c r="F18" s="3"/>
      <c r="G18" s="3"/>
      <c r="H18" s="3"/>
      <c r="I18" s="3"/>
      <c r="J18" s="4"/>
      <c r="K18" s="36"/>
      <c r="L18" s="36"/>
      <c r="M18" s="40"/>
      <c r="N18" s="41"/>
      <c r="O18" s="22"/>
    </row>
    <row r="19" spans="1:15" ht="15.75" thickBot="1" x14ac:dyDescent="0.3">
      <c r="A19" s="11"/>
      <c r="B19" s="32"/>
      <c r="C19" s="33"/>
      <c r="D19" s="34"/>
      <c r="E19" s="8"/>
      <c r="F19" s="6"/>
      <c r="G19" s="6"/>
      <c r="H19" s="6"/>
      <c r="I19" s="6"/>
      <c r="J19" s="20"/>
      <c r="K19" s="37"/>
      <c r="L19" s="37"/>
      <c r="M19" s="42"/>
      <c r="N19" s="43"/>
      <c r="O19" s="23"/>
    </row>
    <row r="20" spans="1:15" ht="15.75" thickTop="1" x14ac:dyDescent="0.25"/>
  </sheetData>
  <sortState ref="A2:O17">
    <sortCondition descending="1" ref="O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E12" sqref="E12:J12"/>
    </sheetView>
  </sheetViews>
  <sheetFormatPr defaultRowHeight="15" x14ac:dyDescent="0.25"/>
  <cols>
    <col min="1" max="1" width="20" bestFit="1" customWidth="1"/>
    <col min="2" max="2" width="5.7109375" bestFit="1" customWidth="1"/>
    <col min="3" max="3" width="8" bestFit="1" customWidth="1"/>
    <col min="4" max="4" width="4.7109375" bestFit="1" customWidth="1"/>
    <col min="5" max="11" width="7.7109375" customWidth="1"/>
    <col min="13" max="13" width="4.42578125" bestFit="1" customWidth="1"/>
    <col min="14" max="14" width="4.7109375" bestFit="1" customWidth="1"/>
    <col min="15" max="15" width="12.28515625" bestFit="1" customWidth="1"/>
  </cols>
  <sheetData>
    <row r="1" spans="1:15" ht="16.5" thickTop="1" thickBot="1" x14ac:dyDescent="0.3">
      <c r="A1" s="16" t="s">
        <v>0</v>
      </c>
      <c r="B1" s="17" t="s">
        <v>44</v>
      </c>
      <c r="C1" s="18" t="s">
        <v>1</v>
      </c>
      <c r="D1" s="19" t="s">
        <v>26</v>
      </c>
      <c r="E1" s="17" t="s">
        <v>27</v>
      </c>
      <c r="F1" s="18" t="s">
        <v>28</v>
      </c>
      <c r="G1" s="18" t="s">
        <v>29</v>
      </c>
      <c r="H1" s="18" t="s">
        <v>30</v>
      </c>
      <c r="I1" s="18" t="s">
        <v>31</v>
      </c>
      <c r="J1" s="12" t="s">
        <v>32</v>
      </c>
      <c r="K1" s="13" t="s">
        <v>33</v>
      </c>
      <c r="L1" s="13" t="s">
        <v>37</v>
      </c>
      <c r="M1" s="38" t="s">
        <v>39</v>
      </c>
      <c r="N1" s="39" t="s">
        <v>40</v>
      </c>
      <c r="O1" s="14" t="s">
        <v>34</v>
      </c>
    </row>
    <row r="2" spans="1:15" x14ac:dyDescent="0.25">
      <c r="A2" s="9" t="s">
        <v>46</v>
      </c>
      <c r="B2" s="28">
        <v>171</v>
      </c>
      <c r="C2" s="29" t="s">
        <v>2</v>
      </c>
      <c r="D2" s="30"/>
      <c r="E2" s="46">
        <v>190</v>
      </c>
      <c r="F2" s="47">
        <v>172</v>
      </c>
      <c r="G2" s="47">
        <v>227</v>
      </c>
      <c r="H2" s="47">
        <v>169</v>
      </c>
      <c r="I2" s="47">
        <v>186</v>
      </c>
      <c r="J2" s="48">
        <v>235</v>
      </c>
      <c r="K2" s="36">
        <f>SUM(E2:J2)+D2*6</f>
        <v>1179</v>
      </c>
      <c r="L2" s="36">
        <f>AVERAGE(E2:J2)</f>
        <v>196.5</v>
      </c>
      <c r="M2" s="44">
        <f>MIN(E2:J2)</f>
        <v>169</v>
      </c>
      <c r="N2" s="45">
        <f>MAX(E2:J2)</f>
        <v>235</v>
      </c>
      <c r="O2" s="22">
        <f>SUM(E2:J2)-MIN(E2:J2)-MAX(E2:J2)+D2*4</f>
        <v>775</v>
      </c>
    </row>
    <row r="3" spans="1:15" x14ac:dyDescent="0.25">
      <c r="A3" s="9" t="s">
        <v>49</v>
      </c>
      <c r="B3" s="28">
        <v>188</v>
      </c>
      <c r="C3" s="29" t="s">
        <v>2</v>
      </c>
      <c r="D3" s="30"/>
      <c r="E3" s="46">
        <v>173</v>
      </c>
      <c r="F3" s="47">
        <v>200</v>
      </c>
      <c r="G3" s="47">
        <v>201</v>
      </c>
      <c r="H3" s="47">
        <v>181</v>
      </c>
      <c r="I3" s="47">
        <v>192</v>
      </c>
      <c r="J3" s="48">
        <v>216</v>
      </c>
      <c r="K3" s="36">
        <f>SUM(E3:J3)+D3*6</f>
        <v>1163</v>
      </c>
      <c r="L3" s="36">
        <f>AVERAGE(E3:J3)</f>
        <v>193.83333333333334</v>
      </c>
      <c r="M3" s="40">
        <f>MIN(E3:J3)</f>
        <v>173</v>
      </c>
      <c r="N3" s="41">
        <f>MAX(E3:J3)</f>
        <v>216</v>
      </c>
      <c r="O3" s="22">
        <f>SUM(E3:J3)-MIN(E3:J3)-MAX(E3:J3)+D3*4</f>
        <v>774</v>
      </c>
    </row>
    <row r="4" spans="1:15" x14ac:dyDescent="0.25">
      <c r="A4" s="9" t="s">
        <v>45</v>
      </c>
      <c r="B4" s="28">
        <v>167</v>
      </c>
      <c r="C4" s="29" t="s">
        <v>6</v>
      </c>
      <c r="D4" s="30"/>
      <c r="E4" s="46">
        <v>174</v>
      </c>
      <c r="F4" s="47">
        <v>150</v>
      </c>
      <c r="G4" s="47">
        <v>207</v>
      </c>
      <c r="H4" s="47">
        <v>197</v>
      </c>
      <c r="I4" s="47">
        <v>183</v>
      </c>
      <c r="J4" s="48">
        <v>178</v>
      </c>
      <c r="K4" s="36">
        <f>SUM(E4:J4)+D4*6</f>
        <v>1089</v>
      </c>
      <c r="L4" s="36">
        <f>AVERAGE(E4:J4)</f>
        <v>181.5</v>
      </c>
      <c r="M4" s="40">
        <f>MIN(E4:J4)</f>
        <v>150</v>
      </c>
      <c r="N4" s="41">
        <f>MAX(E4:J4)</f>
        <v>207</v>
      </c>
      <c r="O4" s="22">
        <f>SUM(E4:J4)-MIN(E4:J4)-MAX(E4:J4)+D4*4</f>
        <v>732</v>
      </c>
    </row>
    <row r="5" spans="1:15" x14ac:dyDescent="0.25">
      <c r="A5" s="9" t="s">
        <v>38</v>
      </c>
      <c r="B5" s="28">
        <v>179</v>
      </c>
      <c r="C5" s="29" t="s">
        <v>2</v>
      </c>
      <c r="D5" s="30"/>
      <c r="E5" s="46">
        <v>162</v>
      </c>
      <c r="F5" s="47">
        <v>157</v>
      </c>
      <c r="G5" s="47">
        <v>192</v>
      </c>
      <c r="H5" s="47">
        <v>217</v>
      </c>
      <c r="I5" s="47">
        <v>171</v>
      </c>
      <c r="J5" s="48">
        <v>180</v>
      </c>
      <c r="K5" s="36">
        <f>SUM(E5:J5)+D5*6</f>
        <v>1079</v>
      </c>
      <c r="L5" s="36">
        <f>AVERAGE(E5:J5)</f>
        <v>179.83333333333334</v>
      </c>
      <c r="M5" s="40">
        <f>MIN(E5:J5)</f>
        <v>157</v>
      </c>
      <c r="N5" s="41">
        <f>MAX(E5:J5)</f>
        <v>217</v>
      </c>
      <c r="O5" s="22">
        <f>SUM(E5:J5)-MIN(E5:J5)-MAX(E5:J5)+D5*4</f>
        <v>705</v>
      </c>
    </row>
    <row r="6" spans="1:15" x14ac:dyDescent="0.25">
      <c r="A6" s="9" t="s">
        <v>47</v>
      </c>
      <c r="B6" s="28">
        <v>154</v>
      </c>
      <c r="C6" s="29" t="s">
        <v>2</v>
      </c>
      <c r="D6" s="30">
        <v>8</v>
      </c>
      <c r="E6" s="46">
        <v>156</v>
      </c>
      <c r="F6" s="47">
        <v>147</v>
      </c>
      <c r="G6" s="47">
        <v>188</v>
      </c>
      <c r="H6" s="47">
        <v>152</v>
      </c>
      <c r="I6" s="47">
        <v>175</v>
      </c>
      <c r="J6" s="48">
        <v>184</v>
      </c>
      <c r="K6" s="36">
        <f>SUM(E6:J6)+D6*6</f>
        <v>1050</v>
      </c>
      <c r="L6" s="36">
        <f>AVERAGE(E6:J6)</f>
        <v>167</v>
      </c>
      <c r="M6" s="40">
        <f>MIN(E6:J6)</f>
        <v>147</v>
      </c>
      <c r="N6" s="41">
        <f>MAX(E6:J6)</f>
        <v>188</v>
      </c>
      <c r="O6" s="22">
        <f>SUM(E6:J6)-MIN(E6:J6)-MAX(E6:J6)+D6*4</f>
        <v>699</v>
      </c>
    </row>
    <row r="7" spans="1:15" x14ac:dyDescent="0.25">
      <c r="A7" s="9" t="s">
        <v>18</v>
      </c>
      <c r="B7" s="28">
        <v>182</v>
      </c>
      <c r="C7" s="29" t="s">
        <v>2</v>
      </c>
      <c r="D7" s="30"/>
      <c r="E7" s="46">
        <v>156</v>
      </c>
      <c r="F7" s="47">
        <v>171</v>
      </c>
      <c r="G7" s="47">
        <v>212</v>
      </c>
      <c r="H7" s="47">
        <v>172</v>
      </c>
      <c r="I7" s="47">
        <v>192</v>
      </c>
      <c r="J7" s="48">
        <v>134</v>
      </c>
      <c r="K7" s="36">
        <f>SUM(E7:J7)+D7*6</f>
        <v>1037</v>
      </c>
      <c r="L7" s="36">
        <f>AVERAGE(E7:J7)</f>
        <v>172.83333333333334</v>
      </c>
      <c r="M7" s="40">
        <f>MIN(E7:J7)</f>
        <v>134</v>
      </c>
      <c r="N7" s="41">
        <f>MAX(E7:J7)</f>
        <v>212</v>
      </c>
      <c r="O7" s="22">
        <f>SUM(E7:J7)-MIN(E7:J7)-MAX(E7:J7)+D7*4</f>
        <v>691</v>
      </c>
    </row>
    <row r="8" spans="1:15" x14ac:dyDescent="0.25">
      <c r="A8" s="9" t="s">
        <v>20</v>
      </c>
      <c r="B8" s="28">
        <v>168</v>
      </c>
      <c r="C8" s="29" t="s">
        <v>2</v>
      </c>
      <c r="D8" s="30"/>
      <c r="E8" s="46">
        <v>167</v>
      </c>
      <c r="F8" s="47">
        <v>182</v>
      </c>
      <c r="G8" s="47">
        <v>151</v>
      </c>
      <c r="H8" s="47">
        <v>170</v>
      </c>
      <c r="I8" s="47">
        <v>204</v>
      </c>
      <c r="J8" s="48">
        <v>163</v>
      </c>
      <c r="K8" s="36">
        <f>SUM(E8:J8)+D8*6</f>
        <v>1037</v>
      </c>
      <c r="L8" s="36">
        <f>AVERAGE(E8:J8)</f>
        <v>172.83333333333334</v>
      </c>
      <c r="M8" s="40">
        <f>MIN(E8:J8)</f>
        <v>151</v>
      </c>
      <c r="N8" s="41">
        <f>MAX(E8:J8)</f>
        <v>204</v>
      </c>
      <c r="O8" s="22">
        <f>SUM(E8:J8)-MIN(E8:J8)-MAX(E8:J8)+D8*4</f>
        <v>682</v>
      </c>
    </row>
    <row r="9" spans="1:15" x14ac:dyDescent="0.25">
      <c r="A9" s="9" t="s">
        <v>22</v>
      </c>
      <c r="B9" s="28">
        <v>158</v>
      </c>
      <c r="C9" s="29" t="s">
        <v>6</v>
      </c>
      <c r="D9" s="30"/>
      <c r="E9" s="46">
        <v>133</v>
      </c>
      <c r="F9" s="47">
        <v>158</v>
      </c>
      <c r="G9" s="47">
        <v>177</v>
      </c>
      <c r="H9" s="47">
        <v>177</v>
      </c>
      <c r="I9" s="47">
        <v>169</v>
      </c>
      <c r="J9" s="48">
        <v>165</v>
      </c>
      <c r="K9" s="36">
        <f>SUM(E9:J9)+D9*6</f>
        <v>979</v>
      </c>
      <c r="L9" s="36">
        <f>AVERAGE(E9:J9)</f>
        <v>163.16666666666666</v>
      </c>
      <c r="M9" s="40">
        <f>MIN(E9:J9)</f>
        <v>133</v>
      </c>
      <c r="N9" s="41">
        <f>MAX(E9:J9)</f>
        <v>177</v>
      </c>
      <c r="O9" s="22">
        <f>SUM(E9:J9)-MIN(E9:J9)-MAX(E9:J9)+D9*4</f>
        <v>669</v>
      </c>
    </row>
    <row r="10" spans="1:15" x14ac:dyDescent="0.25">
      <c r="A10" s="9" t="s">
        <v>23</v>
      </c>
      <c r="B10" s="28">
        <v>149</v>
      </c>
      <c r="C10" s="29" t="s">
        <v>6</v>
      </c>
      <c r="D10" s="30"/>
      <c r="E10" s="46">
        <v>180</v>
      </c>
      <c r="F10" s="47">
        <v>160</v>
      </c>
      <c r="G10" s="47">
        <v>132</v>
      </c>
      <c r="H10" s="47">
        <v>176</v>
      </c>
      <c r="I10" s="47">
        <v>187</v>
      </c>
      <c r="J10" s="48">
        <v>138</v>
      </c>
      <c r="K10" s="36">
        <f>SUM(E10:J10)+D10*6</f>
        <v>973</v>
      </c>
      <c r="L10" s="36">
        <f>AVERAGE(E10:J10)</f>
        <v>162.16666666666666</v>
      </c>
      <c r="M10" s="40">
        <f>MIN(E10:J10)</f>
        <v>132</v>
      </c>
      <c r="N10" s="41">
        <f>MAX(E10:J10)</f>
        <v>187</v>
      </c>
      <c r="O10" s="22">
        <f>SUM(E10:J10)-MIN(E10:J10)-MAX(E10:J10)+D10*4</f>
        <v>654</v>
      </c>
    </row>
    <row r="11" spans="1:15" x14ac:dyDescent="0.25">
      <c r="A11" s="9" t="s">
        <v>48</v>
      </c>
      <c r="B11" s="28">
        <v>151</v>
      </c>
      <c r="C11" s="29" t="s">
        <v>2</v>
      </c>
      <c r="D11" s="30">
        <v>8</v>
      </c>
      <c r="E11" s="46">
        <v>155</v>
      </c>
      <c r="F11" s="47">
        <v>153</v>
      </c>
      <c r="G11" s="47">
        <v>172</v>
      </c>
      <c r="H11" s="47">
        <v>148</v>
      </c>
      <c r="I11" s="47">
        <v>122</v>
      </c>
      <c r="J11" s="48">
        <v>150</v>
      </c>
      <c r="K11" s="36">
        <f>SUM(E11:J11)+D11*6</f>
        <v>948</v>
      </c>
      <c r="L11" s="36">
        <f>AVERAGE(E11:J11)</f>
        <v>150</v>
      </c>
      <c r="M11" s="40">
        <f>MIN(E11:J11)</f>
        <v>122</v>
      </c>
      <c r="N11" s="41">
        <f>MAX(E11:J11)</f>
        <v>172</v>
      </c>
      <c r="O11" s="22">
        <f>SUM(E11:J11)-MIN(E11:J11)-MAX(E11:J11)+D11*4</f>
        <v>638</v>
      </c>
    </row>
    <row r="12" spans="1:15" x14ac:dyDescent="0.25">
      <c r="A12" s="9" t="s">
        <v>24</v>
      </c>
      <c r="B12" s="28">
        <v>0</v>
      </c>
      <c r="C12" s="29" t="s">
        <v>12</v>
      </c>
      <c r="D12" s="30"/>
      <c r="E12" s="46">
        <v>201</v>
      </c>
      <c r="F12" s="47">
        <v>144</v>
      </c>
      <c r="G12" s="47">
        <v>144</v>
      </c>
      <c r="H12" s="47">
        <v>165</v>
      </c>
      <c r="I12" s="47">
        <v>136</v>
      </c>
      <c r="J12" s="48">
        <v>153</v>
      </c>
      <c r="K12" s="36">
        <f>SUM(E12:J12)+D12*6</f>
        <v>943</v>
      </c>
      <c r="L12" s="36">
        <f>AVERAGE(E12:J12)</f>
        <v>157.16666666666666</v>
      </c>
      <c r="M12" s="40">
        <f>MIN(E12:J12)</f>
        <v>136</v>
      </c>
      <c r="N12" s="41">
        <f>MAX(E12:J12)</f>
        <v>201</v>
      </c>
      <c r="O12" s="22">
        <f>SUM(E12:J12)-MIN(E12:J12)-MAX(E12:J12)+D12*4</f>
        <v>606</v>
      </c>
    </row>
    <row r="13" spans="1:15" ht="15.75" thickBot="1" x14ac:dyDescent="0.3">
      <c r="A13" s="11"/>
      <c r="B13" s="32"/>
      <c r="C13" s="33"/>
      <c r="D13" s="34"/>
      <c r="E13" s="8"/>
      <c r="F13" s="6"/>
      <c r="G13" s="6"/>
      <c r="H13" s="6"/>
      <c r="I13" s="6"/>
      <c r="J13" s="20"/>
      <c r="K13" s="37"/>
      <c r="L13" s="37"/>
      <c r="M13" s="42"/>
      <c r="N13" s="43"/>
      <c r="O13" s="23"/>
    </row>
    <row r="14" spans="1:15" ht="15.75" thickTop="1" x14ac:dyDescent="0.25"/>
  </sheetData>
  <sortState ref="A2:O12">
    <sortCondition descending="1" ref="O7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P11" sqref="P11"/>
    </sheetView>
  </sheetViews>
  <sheetFormatPr defaultRowHeight="15" x14ac:dyDescent="0.25"/>
  <cols>
    <col min="1" max="1" width="16.7109375" bestFit="1" customWidth="1"/>
    <col min="2" max="2" width="5.7109375" bestFit="1" customWidth="1"/>
    <col min="3" max="3" width="4.7109375" bestFit="1" customWidth="1"/>
    <col min="12" max="12" width="4.42578125" bestFit="1" customWidth="1"/>
    <col min="13" max="13" width="4.7109375" bestFit="1" customWidth="1"/>
    <col min="14" max="14" width="12.28515625" bestFit="1" customWidth="1"/>
  </cols>
  <sheetData>
    <row r="1" spans="1:14" ht="15.75" thickBot="1" x14ac:dyDescent="0.3">
      <c r="A1" s="64" t="s">
        <v>41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16.5" thickTop="1" thickBot="1" x14ac:dyDescent="0.3">
      <c r="A2" s="16" t="s">
        <v>0</v>
      </c>
      <c r="B2" s="17" t="s">
        <v>44</v>
      </c>
      <c r="C2" s="19" t="s">
        <v>26</v>
      </c>
      <c r="D2" s="17" t="s">
        <v>27</v>
      </c>
      <c r="E2" s="18" t="s">
        <v>28</v>
      </c>
      <c r="F2" s="18" t="s">
        <v>29</v>
      </c>
      <c r="G2" s="18" t="s">
        <v>30</v>
      </c>
      <c r="H2" s="18" t="s">
        <v>31</v>
      </c>
      <c r="I2" s="12" t="s">
        <v>32</v>
      </c>
      <c r="J2" s="13" t="s">
        <v>33</v>
      </c>
      <c r="K2" s="13" t="s">
        <v>37</v>
      </c>
      <c r="L2" s="38" t="s">
        <v>39</v>
      </c>
      <c r="M2" s="39" t="s">
        <v>40</v>
      </c>
      <c r="N2" s="14" t="s">
        <v>34</v>
      </c>
    </row>
    <row r="3" spans="1:14" x14ac:dyDescent="0.25">
      <c r="A3" s="9" t="s">
        <v>19</v>
      </c>
      <c r="B3" s="28">
        <v>171</v>
      </c>
      <c r="C3" s="30"/>
      <c r="D3" s="46">
        <v>190</v>
      </c>
      <c r="E3" s="47">
        <v>172</v>
      </c>
      <c r="F3" s="47">
        <v>227</v>
      </c>
      <c r="G3" s="47">
        <v>169</v>
      </c>
      <c r="H3" s="47">
        <v>186</v>
      </c>
      <c r="I3" s="48">
        <v>235</v>
      </c>
      <c r="J3" s="36">
        <f t="shared" ref="J3:J11" si="0">SUM(D3:I3)+C3*6</f>
        <v>1179</v>
      </c>
      <c r="K3" s="36">
        <f t="shared" ref="K3:K11" si="1">AVERAGE(D3:I3)</f>
        <v>196.5</v>
      </c>
      <c r="L3" s="49">
        <f t="shared" ref="L3:L11" si="2">MIN(D3:I3)</f>
        <v>169</v>
      </c>
      <c r="M3" s="50">
        <f t="shared" ref="M3:M11" si="3">MAX(D3:I3)</f>
        <v>235</v>
      </c>
      <c r="N3" s="22">
        <f t="shared" ref="N3:N11" si="4">SUM(D3:I3)-MIN(D3:I3)-MAX(D3:I3)+C3*4</f>
        <v>775</v>
      </c>
    </row>
    <row r="4" spans="1:14" x14ac:dyDescent="0.25">
      <c r="A4" s="9" t="s">
        <v>49</v>
      </c>
      <c r="B4" s="28">
        <v>188</v>
      </c>
      <c r="C4" s="30"/>
      <c r="D4" s="46">
        <v>173</v>
      </c>
      <c r="E4" s="47">
        <v>200</v>
      </c>
      <c r="F4" s="47">
        <v>201</v>
      </c>
      <c r="G4" s="47">
        <v>181</v>
      </c>
      <c r="H4" s="47">
        <v>192</v>
      </c>
      <c r="I4" s="48">
        <v>216</v>
      </c>
      <c r="J4" s="36">
        <f t="shared" si="0"/>
        <v>1163</v>
      </c>
      <c r="K4" s="36">
        <f t="shared" si="1"/>
        <v>193.83333333333334</v>
      </c>
      <c r="L4" s="49">
        <f t="shared" si="2"/>
        <v>173</v>
      </c>
      <c r="M4" s="50">
        <f t="shared" si="3"/>
        <v>216</v>
      </c>
      <c r="N4" s="22">
        <f t="shared" si="4"/>
        <v>774</v>
      </c>
    </row>
    <row r="5" spans="1:14" x14ac:dyDescent="0.25">
      <c r="A5" s="9" t="s">
        <v>4</v>
      </c>
      <c r="B5" s="28">
        <v>167</v>
      </c>
      <c r="C5" s="30"/>
      <c r="D5" s="46">
        <v>161</v>
      </c>
      <c r="E5" s="47">
        <v>155</v>
      </c>
      <c r="F5" s="47">
        <v>212</v>
      </c>
      <c r="G5" s="47">
        <v>222</v>
      </c>
      <c r="H5" s="47">
        <v>165</v>
      </c>
      <c r="I5" s="48">
        <v>181</v>
      </c>
      <c r="J5" s="36">
        <f t="shared" si="0"/>
        <v>1096</v>
      </c>
      <c r="K5" s="36">
        <f t="shared" si="1"/>
        <v>182.66666666666666</v>
      </c>
      <c r="L5" s="49">
        <f t="shared" si="2"/>
        <v>155</v>
      </c>
      <c r="M5" s="50">
        <f t="shared" si="3"/>
        <v>222</v>
      </c>
      <c r="N5" s="22">
        <f t="shared" si="4"/>
        <v>719</v>
      </c>
    </row>
    <row r="6" spans="1:14" x14ac:dyDescent="0.25">
      <c r="A6" s="9" t="s">
        <v>38</v>
      </c>
      <c r="B6" s="28">
        <v>179</v>
      </c>
      <c r="C6" s="30"/>
      <c r="D6" s="7">
        <v>162</v>
      </c>
      <c r="E6" s="3">
        <v>157</v>
      </c>
      <c r="F6" s="3">
        <v>192</v>
      </c>
      <c r="G6" s="3">
        <v>217</v>
      </c>
      <c r="H6" s="3">
        <v>171</v>
      </c>
      <c r="I6" s="4">
        <v>180</v>
      </c>
      <c r="J6" s="36">
        <f t="shared" si="0"/>
        <v>1079</v>
      </c>
      <c r="K6" s="36">
        <f t="shared" si="1"/>
        <v>179.83333333333334</v>
      </c>
      <c r="L6" s="49">
        <f t="shared" si="2"/>
        <v>157</v>
      </c>
      <c r="M6" s="50">
        <f t="shared" si="3"/>
        <v>217</v>
      </c>
      <c r="N6" s="22">
        <f t="shared" si="4"/>
        <v>705</v>
      </c>
    </row>
    <row r="7" spans="1:14" x14ac:dyDescent="0.25">
      <c r="A7" s="9" t="s">
        <v>8</v>
      </c>
      <c r="B7" s="28">
        <v>154</v>
      </c>
      <c r="C7" s="30">
        <v>8</v>
      </c>
      <c r="D7" s="46">
        <v>156</v>
      </c>
      <c r="E7" s="47">
        <v>147</v>
      </c>
      <c r="F7" s="47">
        <v>188</v>
      </c>
      <c r="G7" s="47">
        <v>152</v>
      </c>
      <c r="H7" s="47">
        <v>175</v>
      </c>
      <c r="I7" s="48">
        <v>184</v>
      </c>
      <c r="J7" s="36">
        <f t="shared" si="0"/>
        <v>1050</v>
      </c>
      <c r="K7" s="36">
        <f t="shared" si="1"/>
        <v>167</v>
      </c>
      <c r="L7" s="49">
        <f t="shared" si="2"/>
        <v>147</v>
      </c>
      <c r="M7" s="50">
        <f t="shared" si="3"/>
        <v>188</v>
      </c>
      <c r="N7" s="22">
        <f t="shared" si="4"/>
        <v>699</v>
      </c>
    </row>
    <row r="8" spans="1:14" x14ac:dyDescent="0.25">
      <c r="A8" s="9" t="s">
        <v>18</v>
      </c>
      <c r="B8" s="28">
        <v>182</v>
      </c>
      <c r="C8" s="30"/>
      <c r="D8" s="7">
        <v>156</v>
      </c>
      <c r="E8" s="3">
        <v>171</v>
      </c>
      <c r="F8" s="3">
        <v>212</v>
      </c>
      <c r="G8" s="3">
        <v>172</v>
      </c>
      <c r="H8" s="3">
        <v>192</v>
      </c>
      <c r="I8" s="4">
        <v>134</v>
      </c>
      <c r="J8" s="36">
        <f t="shared" si="0"/>
        <v>1037</v>
      </c>
      <c r="K8" s="36">
        <f t="shared" si="1"/>
        <v>172.83333333333334</v>
      </c>
      <c r="L8" s="49">
        <f t="shared" si="2"/>
        <v>134</v>
      </c>
      <c r="M8" s="50">
        <f t="shared" si="3"/>
        <v>212</v>
      </c>
      <c r="N8" s="22">
        <f t="shared" si="4"/>
        <v>691</v>
      </c>
    </row>
    <row r="9" spans="1:14" x14ac:dyDescent="0.25">
      <c r="A9" s="9" t="s">
        <v>20</v>
      </c>
      <c r="B9" s="28">
        <v>168</v>
      </c>
      <c r="C9" s="30"/>
      <c r="D9" s="7">
        <v>167</v>
      </c>
      <c r="E9" s="3">
        <v>182</v>
      </c>
      <c r="F9" s="3">
        <v>151</v>
      </c>
      <c r="G9" s="3">
        <v>170</v>
      </c>
      <c r="H9" s="3">
        <v>204</v>
      </c>
      <c r="I9" s="4">
        <v>163</v>
      </c>
      <c r="J9" s="36">
        <f t="shared" si="0"/>
        <v>1037</v>
      </c>
      <c r="K9" s="36">
        <f t="shared" si="1"/>
        <v>172.83333333333334</v>
      </c>
      <c r="L9" s="49">
        <f t="shared" si="2"/>
        <v>151</v>
      </c>
      <c r="M9" s="50">
        <f t="shared" si="3"/>
        <v>204</v>
      </c>
      <c r="N9" s="22">
        <f t="shared" si="4"/>
        <v>682</v>
      </c>
    </row>
    <row r="10" spans="1:14" x14ac:dyDescent="0.25">
      <c r="A10" s="9" t="s">
        <v>3</v>
      </c>
      <c r="B10" s="28">
        <v>175</v>
      </c>
      <c r="C10" s="58"/>
      <c r="D10" s="61">
        <v>172</v>
      </c>
      <c r="E10" s="62">
        <v>148</v>
      </c>
      <c r="F10" s="62">
        <v>183</v>
      </c>
      <c r="G10" s="62">
        <v>211</v>
      </c>
      <c r="H10" s="62">
        <v>170</v>
      </c>
      <c r="I10" s="63">
        <v>140</v>
      </c>
      <c r="J10" s="36">
        <f t="shared" si="0"/>
        <v>1024</v>
      </c>
      <c r="K10" s="36">
        <f t="shared" si="1"/>
        <v>170.66666666666666</v>
      </c>
      <c r="L10" s="49">
        <f t="shared" si="2"/>
        <v>140</v>
      </c>
      <c r="M10" s="50">
        <f t="shared" si="3"/>
        <v>211</v>
      </c>
      <c r="N10" s="22">
        <f t="shared" si="4"/>
        <v>673</v>
      </c>
    </row>
    <row r="11" spans="1:14" ht="15.75" thickBot="1" x14ac:dyDescent="0.3">
      <c r="A11" s="59" t="s">
        <v>10</v>
      </c>
      <c r="B11" s="60">
        <v>151</v>
      </c>
      <c r="C11" s="34">
        <v>8</v>
      </c>
      <c r="D11" s="46">
        <v>134</v>
      </c>
      <c r="E11" s="47">
        <v>174</v>
      </c>
      <c r="F11" s="47">
        <v>144</v>
      </c>
      <c r="G11" s="47">
        <v>196</v>
      </c>
      <c r="H11" s="47">
        <v>169</v>
      </c>
      <c r="I11" s="48">
        <v>148</v>
      </c>
      <c r="J11" s="36">
        <f t="shared" si="0"/>
        <v>1013</v>
      </c>
      <c r="K11" s="36">
        <f t="shared" si="1"/>
        <v>160.83333333333334</v>
      </c>
      <c r="L11" s="49">
        <f t="shared" si="2"/>
        <v>134</v>
      </c>
      <c r="M11" s="50">
        <f t="shared" si="3"/>
        <v>196</v>
      </c>
      <c r="N11" s="22">
        <f t="shared" si="4"/>
        <v>667</v>
      </c>
    </row>
    <row r="12" spans="1:14" ht="15.75" thickTop="1" x14ac:dyDescent="0.25"/>
  </sheetData>
  <sortState ref="A3:N11">
    <sortCondition descending="1" ref="N5"/>
  </sortState>
  <mergeCells count="1">
    <mergeCell ref="A1:N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I22" sqref="I22"/>
    </sheetView>
  </sheetViews>
  <sheetFormatPr defaultRowHeight="15" x14ac:dyDescent="0.25"/>
  <cols>
    <col min="1" max="1" width="18.28515625" bestFit="1" customWidth="1"/>
    <col min="2" max="2" width="5.7109375" bestFit="1" customWidth="1"/>
    <col min="3" max="3" width="4.7109375" bestFit="1" customWidth="1"/>
    <col min="12" max="12" width="4.42578125" bestFit="1" customWidth="1"/>
    <col min="13" max="13" width="4.7109375" bestFit="1" customWidth="1"/>
    <col min="14" max="14" width="12.28515625" bestFit="1" customWidth="1"/>
  </cols>
  <sheetData>
    <row r="1" spans="1:14" ht="15.75" thickBot="1" x14ac:dyDescent="0.3">
      <c r="A1" s="64" t="s">
        <v>42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16.5" thickTop="1" thickBot="1" x14ac:dyDescent="0.3">
      <c r="A2" s="16" t="s">
        <v>0</v>
      </c>
      <c r="B2" s="17" t="s">
        <v>44</v>
      </c>
      <c r="C2" s="19" t="s">
        <v>26</v>
      </c>
      <c r="D2" s="17" t="s">
        <v>27</v>
      </c>
      <c r="E2" s="18" t="s">
        <v>28</v>
      </c>
      <c r="F2" s="18" t="s">
        <v>29</v>
      </c>
      <c r="G2" s="18" t="s">
        <v>30</v>
      </c>
      <c r="H2" s="18" t="s">
        <v>31</v>
      </c>
      <c r="I2" s="12" t="s">
        <v>32</v>
      </c>
      <c r="J2" s="13" t="s">
        <v>33</v>
      </c>
      <c r="K2" s="13" t="s">
        <v>37</v>
      </c>
      <c r="L2" s="38" t="s">
        <v>39</v>
      </c>
      <c r="M2" s="39" t="s">
        <v>40</v>
      </c>
      <c r="N2" s="14" t="s">
        <v>34</v>
      </c>
    </row>
    <row r="3" spans="1:14" x14ac:dyDescent="0.25">
      <c r="A3" s="9" t="s">
        <v>16</v>
      </c>
      <c r="B3" s="31">
        <v>168</v>
      </c>
      <c r="C3" s="30">
        <v>8</v>
      </c>
      <c r="D3" s="46">
        <v>225</v>
      </c>
      <c r="E3" s="47">
        <v>155</v>
      </c>
      <c r="F3" s="47">
        <v>156</v>
      </c>
      <c r="G3" s="47">
        <v>222</v>
      </c>
      <c r="H3" s="47">
        <v>187</v>
      </c>
      <c r="I3" s="48">
        <v>181</v>
      </c>
      <c r="J3" s="36">
        <f t="shared" ref="J3:J10" si="0">SUM(D3:I3)+C3*6</f>
        <v>1174</v>
      </c>
      <c r="K3" s="36">
        <f t="shared" ref="K3:K10" si="1">AVERAGE(D3:I3)</f>
        <v>187.66666666666666</v>
      </c>
      <c r="L3" s="53">
        <f t="shared" ref="L3:L10" si="2">MIN(D3:I3)</f>
        <v>155</v>
      </c>
      <c r="M3" s="54">
        <f t="shared" ref="M3:M10" si="3">MAX(D3:I3)</f>
        <v>225</v>
      </c>
      <c r="N3" s="22">
        <f t="shared" ref="N3:N10" si="4">SUM(D3:I3)-MIN(D3:I3)-MAX(D3:I3)+C3*4</f>
        <v>778</v>
      </c>
    </row>
    <row r="4" spans="1:14" x14ac:dyDescent="0.25">
      <c r="A4" s="9" t="s">
        <v>17</v>
      </c>
      <c r="B4" s="31">
        <v>158</v>
      </c>
      <c r="C4" s="30">
        <v>8</v>
      </c>
      <c r="D4" s="46">
        <v>181</v>
      </c>
      <c r="E4" s="47">
        <v>180</v>
      </c>
      <c r="F4" s="47">
        <v>185</v>
      </c>
      <c r="G4" s="47">
        <v>191</v>
      </c>
      <c r="H4" s="47">
        <v>179</v>
      </c>
      <c r="I4" s="48">
        <v>193</v>
      </c>
      <c r="J4" s="36">
        <f t="shared" si="0"/>
        <v>1157</v>
      </c>
      <c r="K4" s="36">
        <f t="shared" si="1"/>
        <v>184.83333333333334</v>
      </c>
      <c r="L4" s="49">
        <f t="shared" si="2"/>
        <v>179</v>
      </c>
      <c r="M4" s="50">
        <f t="shared" si="3"/>
        <v>193</v>
      </c>
      <c r="N4" s="22">
        <f t="shared" si="4"/>
        <v>769</v>
      </c>
    </row>
    <row r="5" spans="1:14" x14ac:dyDescent="0.25">
      <c r="A5" s="9" t="s">
        <v>5</v>
      </c>
      <c r="B5" s="28">
        <v>167</v>
      </c>
      <c r="C5" s="30"/>
      <c r="D5" s="46">
        <v>174</v>
      </c>
      <c r="E5" s="47">
        <v>150</v>
      </c>
      <c r="F5" s="47">
        <v>207</v>
      </c>
      <c r="G5" s="47">
        <v>197</v>
      </c>
      <c r="H5" s="47">
        <v>183</v>
      </c>
      <c r="I5" s="48">
        <v>178</v>
      </c>
      <c r="J5" s="36">
        <f t="shared" si="0"/>
        <v>1089</v>
      </c>
      <c r="K5" s="36">
        <f t="shared" si="1"/>
        <v>181.5</v>
      </c>
      <c r="L5" s="49">
        <f t="shared" si="2"/>
        <v>150</v>
      </c>
      <c r="M5" s="50">
        <f t="shared" si="3"/>
        <v>207</v>
      </c>
      <c r="N5" s="22">
        <f t="shared" si="4"/>
        <v>732</v>
      </c>
    </row>
    <row r="6" spans="1:14" x14ac:dyDescent="0.25">
      <c r="A6" s="9" t="s">
        <v>22</v>
      </c>
      <c r="B6" s="28">
        <v>158</v>
      </c>
      <c r="C6" s="30"/>
      <c r="D6" s="7">
        <v>133</v>
      </c>
      <c r="E6" s="3">
        <v>158</v>
      </c>
      <c r="F6" s="3">
        <v>177</v>
      </c>
      <c r="G6" s="3">
        <v>177</v>
      </c>
      <c r="H6" s="3">
        <v>169</v>
      </c>
      <c r="I6" s="4">
        <v>165</v>
      </c>
      <c r="J6" s="36">
        <f t="shared" si="0"/>
        <v>979</v>
      </c>
      <c r="K6" s="36">
        <f t="shared" si="1"/>
        <v>163.16666666666666</v>
      </c>
      <c r="L6" s="49">
        <f t="shared" si="2"/>
        <v>133</v>
      </c>
      <c r="M6" s="50">
        <f t="shared" si="3"/>
        <v>177</v>
      </c>
      <c r="N6" s="22">
        <f t="shared" si="4"/>
        <v>669</v>
      </c>
    </row>
    <row r="7" spans="1:14" x14ac:dyDescent="0.25">
      <c r="A7" s="9" t="s">
        <v>23</v>
      </c>
      <c r="B7" s="28">
        <v>149</v>
      </c>
      <c r="C7" s="30"/>
      <c r="D7" s="46">
        <v>180</v>
      </c>
      <c r="E7" s="47">
        <v>160</v>
      </c>
      <c r="F7" s="47">
        <v>132</v>
      </c>
      <c r="G7" s="47">
        <v>176</v>
      </c>
      <c r="H7" s="47">
        <v>187</v>
      </c>
      <c r="I7" s="48">
        <v>138</v>
      </c>
      <c r="J7" s="36">
        <f t="shared" si="0"/>
        <v>973</v>
      </c>
      <c r="K7" s="36">
        <f t="shared" si="1"/>
        <v>162.16666666666666</v>
      </c>
      <c r="L7" s="49">
        <f t="shared" si="2"/>
        <v>132</v>
      </c>
      <c r="M7" s="50">
        <f t="shared" si="3"/>
        <v>187</v>
      </c>
      <c r="N7" s="22">
        <f t="shared" si="4"/>
        <v>654</v>
      </c>
    </row>
    <row r="8" spans="1:14" x14ac:dyDescent="0.25">
      <c r="A8" s="9" t="s">
        <v>36</v>
      </c>
      <c r="B8" s="28">
        <v>137</v>
      </c>
      <c r="C8" s="30">
        <v>8</v>
      </c>
      <c r="D8" s="46">
        <v>138</v>
      </c>
      <c r="E8" s="47">
        <v>172</v>
      </c>
      <c r="F8" s="47">
        <v>162</v>
      </c>
      <c r="G8" s="47">
        <v>164</v>
      </c>
      <c r="H8" s="47">
        <v>130</v>
      </c>
      <c r="I8" s="48">
        <v>140</v>
      </c>
      <c r="J8" s="36">
        <f t="shared" si="0"/>
        <v>954</v>
      </c>
      <c r="K8" s="36">
        <f t="shared" si="1"/>
        <v>151</v>
      </c>
      <c r="L8" s="49">
        <f t="shared" si="2"/>
        <v>130</v>
      </c>
      <c r="M8" s="50">
        <f t="shared" si="3"/>
        <v>172</v>
      </c>
      <c r="N8" s="22">
        <f t="shared" si="4"/>
        <v>636</v>
      </c>
    </row>
    <row r="9" spans="1:14" x14ac:dyDescent="0.25">
      <c r="A9" s="9" t="s">
        <v>7</v>
      </c>
      <c r="B9" s="28">
        <v>163</v>
      </c>
      <c r="C9" s="30"/>
      <c r="D9" s="46">
        <v>159</v>
      </c>
      <c r="E9" s="47">
        <v>137</v>
      </c>
      <c r="F9" s="47">
        <v>163</v>
      </c>
      <c r="G9" s="47">
        <v>166</v>
      </c>
      <c r="H9" s="47">
        <v>108</v>
      </c>
      <c r="I9" s="48">
        <v>192</v>
      </c>
      <c r="J9" s="36">
        <f t="shared" si="0"/>
        <v>925</v>
      </c>
      <c r="K9" s="36">
        <f t="shared" si="1"/>
        <v>154.16666666666666</v>
      </c>
      <c r="L9" s="49">
        <f t="shared" si="2"/>
        <v>108</v>
      </c>
      <c r="M9" s="50">
        <f t="shared" si="3"/>
        <v>192</v>
      </c>
      <c r="N9" s="22">
        <f t="shared" si="4"/>
        <v>625</v>
      </c>
    </row>
    <row r="10" spans="1:14" x14ac:dyDescent="0.25">
      <c r="A10" s="9" t="s">
        <v>9</v>
      </c>
      <c r="B10" s="28">
        <v>154</v>
      </c>
      <c r="C10" s="30"/>
      <c r="D10" s="46">
        <v>144</v>
      </c>
      <c r="E10" s="47">
        <v>170</v>
      </c>
      <c r="F10" s="47">
        <v>130</v>
      </c>
      <c r="G10" s="47">
        <v>128</v>
      </c>
      <c r="H10" s="47">
        <v>129</v>
      </c>
      <c r="I10" s="48">
        <v>142</v>
      </c>
      <c r="J10" s="36">
        <f t="shared" si="0"/>
        <v>843</v>
      </c>
      <c r="K10" s="36">
        <f t="shared" si="1"/>
        <v>140.5</v>
      </c>
      <c r="L10" s="49">
        <f t="shared" si="2"/>
        <v>128</v>
      </c>
      <c r="M10" s="50">
        <f t="shared" si="3"/>
        <v>170</v>
      </c>
      <c r="N10" s="22">
        <f t="shared" si="4"/>
        <v>545</v>
      </c>
    </row>
    <row r="11" spans="1:14" ht="15.75" thickBot="1" x14ac:dyDescent="0.3">
      <c r="A11" s="11"/>
      <c r="B11" s="32"/>
      <c r="C11" s="34"/>
      <c r="D11" s="8"/>
      <c r="E11" s="6"/>
      <c r="F11" s="6"/>
      <c r="G11" s="6"/>
      <c r="H11" s="6"/>
      <c r="I11" s="20"/>
      <c r="J11" s="37"/>
      <c r="K11" s="37"/>
      <c r="L11" s="51"/>
      <c r="M11" s="52"/>
      <c r="N11" s="23"/>
    </row>
    <row r="12" spans="1:14" ht="15.75" thickTop="1" x14ac:dyDescent="0.25"/>
  </sheetData>
  <sortState ref="A3:N10">
    <sortCondition descending="1" ref="N5"/>
  </sortState>
  <mergeCells count="1">
    <mergeCell ref="A1:N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H4" sqref="H4"/>
    </sheetView>
  </sheetViews>
  <sheetFormatPr defaultRowHeight="15" x14ac:dyDescent="0.25"/>
  <cols>
    <col min="1" max="1" width="18.140625" bestFit="1" customWidth="1"/>
    <col min="2" max="2" width="4.7109375" bestFit="1" customWidth="1"/>
    <col min="13" max="13" width="12.28515625" bestFit="1" customWidth="1"/>
  </cols>
  <sheetData>
    <row r="1" spans="1:13" ht="15.75" thickBot="1" x14ac:dyDescent="0.3">
      <c r="A1" s="64" t="s">
        <v>43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16.5" thickTop="1" thickBot="1" x14ac:dyDescent="0.3">
      <c r="A2" s="16" t="s">
        <v>0</v>
      </c>
      <c r="B2" s="19" t="s">
        <v>26</v>
      </c>
      <c r="C2" s="17" t="s">
        <v>27</v>
      </c>
      <c r="D2" s="18" t="s">
        <v>28</v>
      </c>
      <c r="E2" s="18" t="s">
        <v>29</v>
      </c>
      <c r="F2" s="18" t="s">
        <v>30</v>
      </c>
      <c r="G2" s="18" t="s">
        <v>31</v>
      </c>
      <c r="H2" s="12" t="s">
        <v>32</v>
      </c>
      <c r="I2" s="13" t="s">
        <v>33</v>
      </c>
      <c r="J2" s="13" t="s">
        <v>37</v>
      </c>
      <c r="K2" s="38" t="s">
        <v>39</v>
      </c>
      <c r="L2" s="39" t="s">
        <v>40</v>
      </c>
      <c r="M2" s="14" t="s">
        <v>34</v>
      </c>
    </row>
    <row r="3" spans="1:13" x14ac:dyDescent="0.25">
      <c r="A3" s="9" t="s">
        <v>13</v>
      </c>
      <c r="B3" s="30"/>
      <c r="C3" s="46">
        <v>135</v>
      </c>
      <c r="D3" s="47">
        <v>121</v>
      </c>
      <c r="E3" s="47">
        <v>170</v>
      </c>
      <c r="F3" s="47">
        <v>138</v>
      </c>
      <c r="G3" s="47">
        <v>182</v>
      </c>
      <c r="H3" s="48">
        <v>167</v>
      </c>
      <c r="I3" s="36">
        <f t="shared" ref="I3:I8" si="0">SUM(C3:H3)+B3*6</f>
        <v>913</v>
      </c>
      <c r="J3" s="36">
        <f t="shared" ref="J3:J8" si="1">AVERAGE(C3:H3)</f>
        <v>152.16666666666666</v>
      </c>
      <c r="K3" s="40">
        <f t="shared" ref="K3:K8" si="2">MIN(C3:H3)</f>
        <v>121</v>
      </c>
      <c r="L3" s="41">
        <f t="shared" ref="L3:L8" si="3">MAX(C3:H3)</f>
        <v>182</v>
      </c>
      <c r="M3" s="22">
        <f t="shared" ref="M3:M8" si="4">SUM(C3:H3)-MIN(C3:H3)-MAX(C3:H3)+B3*4</f>
        <v>610</v>
      </c>
    </row>
    <row r="4" spans="1:13" x14ac:dyDescent="0.25">
      <c r="A4" s="9" t="s">
        <v>24</v>
      </c>
      <c r="B4" s="30"/>
      <c r="C4" s="7">
        <v>201</v>
      </c>
      <c r="D4" s="3">
        <v>144</v>
      </c>
      <c r="E4" s="3">
        <v>144</v>
      </c>
      <c r="F4" s="3">
        <v>165</v>
      </c>
      <c r="G4" s="3">
        <v>136</v>
      </c>
      <c r="H4" s="4">
        <v>153</v>
      </c>
      <c r="I4" s="36">
        <f t="shared" si="0"/>
        <v>943</v>
      </c>
      <c r="J4" s="36">
        <f t="shared" si="1"/>
        <v>157.16666666666666</v>
      </c>
      <c r="K4" s="40">
        <f t="shared" si="2"/>
        <v>136</v>
      </c>
      <c r="L4" s="41">
        <f t="shared" si="3"/>
        <v>201</v>
      </c>
      <c r="M4" s="22">
        <f t="shared" si="4"/>
        <v>606</v>
      </c>
    </row>
    <row r="5" spans="1:13" x14ac:dyDescent="0.25">
      <c r="A5" s="9" t="s">
        <v>11</v>
      </c>
      <c r="B5" s="30"/>
      <c r="C5" s="46">
        <v>147</v>
      </c>
      <c r="D5" s="47">
        <v>158</v>
      </c>
      <c r="E5" s="47">
        <v>146</v>
      </c>
      <c r="F5" s="47">
        <v>124</v>
      </c>
      <c r="G5" s="47">
        <v>149</v>
      </c>
      <c r="H5" s="48">
        <v>150</v>
      </c>
      <c r="I5" s="36">
        <f t="shared" si="0"/>
        <v>874</v>
      </c>
      <c r="J5" s="36">
        <f t="shared" si="1"/>
        <v>145.66666666666666</v>
      </c>
      <c r="K5" s="40">
        <f t="shared" si="2"/>
        <v>124</v>
      </c>
      <c r="L5" s="41">
        <f t="shared" si="3"/>
        <v>158</v>
      </c>
      <c r="M5" s="22">
        <f t="shared" si="4"/>
        <v>592</v>
      </c>
    </row>
    <row r="6" spans="1:13" x14ac:dyDescent="0.25">
      <c r="A6" s="9" t="s">
        <v>14</v>
      </c>
      <c r="B6" s="30">
        <v>8</v>
      </c>
      <c r="C6" s="46">
        <v>123</v>
      </c>
      <c r="D6" s="47">
        <v>121</v>
      </c>
      <c r="E6" s="47">
        <v>112</v>
      </c>
      <c r="F6" s="47">
        <v>126</v>
      </c>
      <c r="G6" s="47">
        <v>114</v>
      </c>
      <c r="H6" s="48">
        <v>122</v>
      </c>
      <c r="I6" s="36">
        <f t="shared" si="0"/>
        <v>766</v>
      </c>
      <c r="J6" s="36">
        <f t="shared" si="1"/>
        <v>119.66666666666667</v>
      </c>
      <c r="K6" s="40">
        <f t="shared" si="2"/>
        <v>112</v>
      </c>
      <c r="L6" s="41">
        <f t="shared" si="3"/>
        <v>126</v>
      </c>
      <c r="M6" s="22">
        <f t="shared" si="4"/>
        <v>512</v>
      </c>
    </row>
    <row r="7" spans="1:13" x14ac:dyDescent="0.25">
      <c r="A7" s="9" t="s">
        <v>35</v>
      </c>
      <c r="B7" s="30"/>
      <c r="C7" s="46">
        <v>120</v>
      </c>
      <c r="D7" s="47">
        <v>96</v>
      </c>
      <c r="E7" s="47">
        <v>143</v>
      </c>
      <c r="F7" s="47">
        <v>139</v>
      </c>
      <c r="G7" s="47">
        <v>100</v>
      </c>
      <c r="H7" s="48">
        <v>152</v>
      </c>
      <c r="I7" s="36">
        <f t="shared" si="0"/>
        <v>750</v>
      </c>
      <c r="J7" s="36">
        <f t="shared" si="1"/>
        <v>125</v>
      </c>
      <c r="K7" s="40">
        <f t="shared" si="2"/>
        <v>96</v>
      </c>
      <c r="L7" s="41">
        <f t="shared" si="3"/>
        <v>152</v>
      </c>
      <c r="M7" s="22">
        <f t="shared" si="4"/>
        <v>502</v>
      </c>
    </row>
    <row r="8" spans="1:13" x14ac:dyDescent="0.25">
      <c r="A8" s="9" t="s">
        <v>15</v>
      </c>
      <c r="B8" s="30">
        <v>8</v>
      </c>
      <c r="C8" s="46">
        <v>131</v>
      </c>
      <c r="D8" s="47">
        <v>108</v>
      </c>
      <c r="E8" s="47">
        <v>102</v>
      </c>
      <c r="F8" s="47">
        <v>112</v>
      </c>
      <c r="G8" s="47">
        <v>113</v>
      </c>
      <c r="H8" s="48">
        <v>130</v>
      </c>
      <c r="I8" s="36">
        <f t="shared" si="0"/>
        <v>744</v>
      </c>
      <c r="J8" s="36">
        <f t="shared" si="1"/>
        <v>116</v>
      </c>
      <c r="K8" s="40">
        <f t="shared" si="2"/>
        <v>102</v>
      </c>
      <c r="L8" s="41">
        <f t="shared" si="3"/>
        <v>131</v>
      </c>
      <c r="M8" s="22">
        <f t="shared" si="4"/>
        <v>495</v>
      </c>
    </row>
    <row r="9" spans="1:13" ht="15.75" thickBot="1" x14ac:dyDescent="0.3">
      <c r="A9" s="11"/>
      <c r="B9" s="34"/>
      <c r="C9" s="8"/>
      <c r="D9" s="6"/>
      <c r="E9" s="6"/>
      <c r="F9" s="6"/>
      <c r="G9" s="6"/>
      <c r="H9" s="20"/>
      <c r="I9" s="37"/>
      <c r="J9" s="37"/>
      <c r="K9" s="42"/>
      <c r="L9" s="43"/>
      <c r="M9" s="23"/>
    </row>
    <row r="10" spans="1:13" ht="15.75" thickTop="1" x14ac:dyDescent="0.25"/>
  </sheetData>
  <sortState ref="A3:M8">
    <sortCondition descending="1" ref="M8"/>
  </sortState>
  <mergeCells count="1">
    <mergeCell ref="A1:M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N7" sqref="N7"/>
    </sheetView>
  </sheetViews>
  <sheetFormatPr defaultRowHeight="15" x14ac:dyDescent="0.25"/>
  <cols>
    <col min="3" max="3" width="11.28515625" style="1" bestFit="1" customWidth="1"/>
    <col min="4" max="4" width="9.140625" style="1"/>
    <col min="7" max="7" width="11.5703125" style="1" bestFit="1" customWidth="1"/>
    <col min="8" max="8" width="9.140625" style="1"/>
    <col min="10" max="10" width="11.42578125" bestFit="1" customWidth="1"/>
    <col min="11" max="11" width="11.5703125" style="1" bestFit="1" customWidth="1"/>
    <col min="12" max="12" width="9.140625" style="1"/>
  </cols>
  <sheetData>
    <row r="1" spans="1:12" ht="15.75" thickTop="1" x14ac:dyDescent="0.25">
      <c r="A1" s="73"/>
      <c r="B1" s="105" t="s">
        <v>41</v>
      </c>
      <c r="C1" s="106"/>
      <c r="D1" s="107"/>
      <c r="E1" s="81"/>
      <c r="F1" s="105" t="s">
        <v>42</v>
      </c>
      <c r="G1" s="106"/>
      <c r="H1" s="107"/>
      <c r="I1" s="81"/>
      <c r="J1" s="105" t="s">
        <v>43</v>
      </c>
      <c r="K1" s="106"/>
      <c r="L1" s="108"/>
    </row>
    <row r="2" spans="1:12" x14ac:dyDescent="0.25">
      <c r="A2" s="74"/>
      <c r="B2" s="77" t="s">
        <v>52</v>
      </c>
      <c r="C2" s="72" t="s">
        <v>54</v>
      </c>
      <c r="D2" s="79" t="s">
        <v>53</v>
      </c>
      <c r="E2" s="81"/>
      <c r="F2" s="77" t="s">
        <v>52</v>
      </c>
      <c r="G2" s="72" t="s">
        <v>54</v>
      </c>
      <c r="H2" s="79" t="s">
        <v>53</v>
      </c>
      <c r="I2" s="81"/>
      <c r="J2" s="77" t="s">
        <v>52</v>
      </c>
      <c r="K2" s="72" t="s">
        <v>54</v>
      </c>
      <c r="L2" s="69" t="s">
        <v>53</v>
      </c>
    </row>
    <row r="3" spans="1:12" x14ac:dyDescent="0.25">
      <c r="A3" s="75" t="s">
        <v>55</v>
      </c>
      <c r="B3" s="78" t="s">
        <v>50</v>
      </c>
      <c r="C3" s="7">
        <v>218</v>
      </c>
      <c r="D3" s="80">
        <v>2</v>
      </c>
      <c r="E3" s="81"/>
      <c r="F3" s="78" t="s">
        <v>60</v>
      </c>
      <c r="G3" s="7">
        <v>142</v>
      </c>
      <c r="H3" s="80">
        <v>0</v>
      </c>
      <c r="I3" s="81"/>
      <c r="J3" s="78" t="s">
        <v>64</v>
      </c>
      <c r="K3" s="7">
        <v>148</v>
      </c>
      <c r="L3" s="68">
        <v>2</v>
      </c>
    </row>
    <row r="4" spans="1:12" ht="15.75" thickBot="1" x14ac:dyDescent="0.3">
      <c r="A4" s="75"/>
      <c r="B4" s="78" t="s">
        <v>51</v>
      </c>
      <c r="C4" s="86">
        <v>160</v>
      </c>
      <c r="D4" s="87">
        <v>0</v>
      </c>
      <c r="E4" s="81"/>
      <c r="F4" s="78" t="s">
        <v>61</v>
      </c>
      <c r="G4" s="86">
        <v>169</v>
      </c>
      <c r="H4" s="87">
        <v>2</v>
      </c>
      <c r="I4" s="81"/>
      <c r="J4" s="78" t="s">
        <v>65</v>
      </c>
      <c r="K4" s="86">
        <v>109</v>
      </c>
      <c r="L4" s="88">
        <v>0</v>
      </c>
    </row>
    <row r="5" spans="1:12" x14ac:dyDescent="0.25">
      <c r="A5" s="75"/>
      <c r="B5" s="84" t="s">
        <v>59</v>
      </c>
      <c r="C5" s="53">
        <v>190</v>
      </c>
      <c r="D5" s="54">
        <v>0</v>
      </c>
      <c r="E5" s="81"/>
      <c r="F5" s="84" t="s">
        <v>62</v>
      </c>
      <c r="G5" s="53">
        <v>146</v>
      </c>
      <c r="H5" s="54">
        <v>0</v>
      </c>
      <c r="I5" s="81"/>
      <c r="J5" s="84" t="s">
        <v>66</v>
      </c>
      <c r="K5" s="53">
        <v>182</v>
      </c>
      <c r="L5" s="54">
        <v>2</v>
      </c>
    </row>
    <row r="6" spans="1:12" ht="15.75" thickBot="1" x14ac:dyDescent="0.3">
      <c r="A6" s="75"/>
      <c r="B6" s="84" t="s">
        <v>58</v>
      </c>
      <c r="C6" s="92">
        <v>191</v>
      </c>
      <c r="D6" s="93">
        <v>2</v>
      </c>
      <c r="E6" s="81"/>
      <c r="F6" s="84" t="s">
        <v>63</v>
      </c>
      <c r="G6" s="92">
        <v>181</v>
      </c>
      <c r="H6" s="93">
        <v>2</v>
      </c>
      <c r="I6" s="81"/>
      <c r="J6" s="84" t="s">
        <v>67</v>
      </c>
      <c r="K6" s="92">
        <v>130</v>
      </c>
      <c r="L6" s="93">
        <v>0</v>
      </c>
    </row>
    <row r="7" spans="1:12" x14ac:dyDescent="0.25">
      <c r="A7" s="75" t="s">
        <v>56</v>
      </c>
      <c r="B7" s="78" t="s">
        <v>50</v>
      </c>
      <c r="C7" s="89">
        <v>174</v>
      </c>
      <c r="D7" s="90">
        <v>0</v>
      </c>
      <c r="E7" s="81"/>
      <c r="F7" s="78" t="s">
        <v>60</v>
      </c>
      <c r="G7" s="89">
        <v>187</v>
      </c>
      <c r="H7" s="90">
        <v>2</v>
      </c>
      <c r="I7" s="81"/>
      <c r="J7" s="78" t="s">
        <v>64</v>
      </c>
      <c r="K7" s="89">
        <v>128</v>
      </c>
      <c r="L7" s="91">
        <v>0</v>
      </c>
    </row>
    <row r="8" spans="1:12" ht="15.75" thickBot="1" x14ac:dyDescent="0.3">
      <c r="A8" s="75"/>
      <c r="B8" s="78" t="s">
        <v>58</v>
      </c>
      <c r="C8" s="86">
        <v>204</v>
      </c>
      <c r="D8" s="87">
        <v>2</v>
      </c>
      <c r="E8" s="81"/>
      <c r="F8" s="78" t="s">
        <v>63</v>
      </c>
      <c r="G8" s="86">
        <v>172</v>
      </c>
      <c r="H8" s="87">
        <v>0</v>
      </c>
      <c r="I8" s="81"/>
      <c r="J8" s="78" t="s">
        <v>67</v>
      </c>
      <c r="K8" s="86">
        <v>147</v>
      </c>
      <c r="L8" s="88">
        <v>2</v>
      </c>
    </row>
    <row r="9" spans="1:12" x14ac:dyDescent="0.25">
      <c r="A9" s="75"/>
      <c r="B9" s="84" t="s">
        <v>59</v>
      </c>
      <c r="C9" s="53">
        <v>180</v>
      </c>
      <c r="D9" s="54">
        <v>0</v>
      </c>
      <c r="E9" s="81"/>
      <c r="F9" s="84" t="s">
        <v>62</v>
      </c>
      <c r="G9" s="53">
        <v>162</v>
      </c>
      <c r="H9" s="54">
        <v>0</v>
      </c>
      <c r="I9" s="81"/>
      <c r="J9" s="84" t="s">
        <v>66</v>
      </c>
      <c r="K9" s="53">
        <v>142</v>
      </c>
      <c r="L9" s="54">
        <v>2</v>
      </c>
    </row>
    <row r="10" spans="1:12" ht="15.75" thickBot="1" x14ac:dyDescent="0.3">
      <c r="A10" s="75"/>
      <c r="B10" s="84" t="s">
        <v>51</v>
      </c>
      <c r="C10" s="92">
        <v>257</v>
      </c>
      <c r="D10" s="93">
        <v>2</v>
      </c>
      <c r="E10" s="81"/>
      <c r="F10" s="84" t="s">
        <v>61</v>
      </c>
      <c r="G10" s="92">
        <v>178</v>
      </c>
      <c r="H10" s="93">
        <v>2</v>
      </c>
      <c r="I10" s="81"/>
      <c r="J10" s="84" t="s">
        <v>65</v>
      </c>
      <c r="K10" s="92">
        <v>121</v>
      </c>
      <c r="L10" s="93">
        <v>0</v>
      </c>
    </row>
    <row r="11" spans="1:12" x14ac:dyDescent="0.25">
      <c r="A11" s="75" t="s">
        <v>57</v>
      </c>
      <c r="B11" s="78" t="s">
        <v>50</v>
      </c>
      <c r="C11" s="89">
        <v>179</v>
      </c>
      <c r="D11" s="90">
        <v>0</v>
      </c>
      <c r="E11" s="81"/>
      <c r="F11" s="78" t="s">
        <v>60</v>
      </c>
      <c r="G11" s="89">
        <v>175</v>
      </c>
      <c r="H11" s="90">
        <v>2</v>
      </c>
      <c r="I11" s="81"/>
      <c r="J11" s="78" t="s">
        <v>64</v>
      </c>
      <c r="K11" s="89">
        <v>133</v>
      </c>
      <c r="L11" s="91">
        <v>0</v>
      </c>
    </row>
    <row r="12" spans="1:12" ht="15.75" thickBot="1" x14ac:dyDescent="0.3">
      <c r="A12" s="75"/>
      <c r="B12" s="78" t="s">
        <v>59</v>
      </c>
      <c r="C12" s="86">
        <v>189</v>
      </c>
      <c r="D12" s="87">
        <v>2</v>
      </c>
      <c r="E12" s="81"/>
      <c r="F12" s="78" t="s">
        <v>62</v>
      </c>
      <c r="G12" s="86">
        <v>165</v>
      </c>
      <c r="H12" s="87">
        <v>0</v>
      </c>
      <c r="I12" s="81"/>
      <c r="J12" s="78" t="s">
        <v>66</v>
      </c>
      <c r="K12" s="86">
        <v>149</v>
      </c>
      <c r="L12" s="88">
        <v>2</v>
      </c>
    </row>
    <row r="13" spans="1:12" x14ac:dyDescent="0.25">
      <c r="A13" s="75"/>
      <c r="B13" s="84" t="s">
        <v>58</v>
      </c>
      <c r="C13" s="53">
        <v>193</v>
      </c>
      <c r="D13" s="54">
        <v>0</v>
      </c>
      <c r="E13" s="81"/>
      <c r="F13" s="84" t="s">
        <v>63</v>
      </c>
      <c r="G13" s="53">
        <v>173</v>
      </c>
      <c r="H13" s="54">
        <v>2</v>
      </c>
      <c r="I13" s="81"/>
      <c r="J13" s="84" t="s">
        <v>67</v>
      </c>
      <c r="K13" s="53">
        <v>120</v>
      </c>
      <c r="L13" s="54">
        <v>2</v>
      </c>
    </row>
    <row r="14" spans="1:12" ht="15.75" thickBot="1" x14ac:dyDescent="0.3">
      <c r="A14" s="76"/>
      <c r="B14" s="85" t="s">
        <v>51</v>
      </c>
      <c r="C14" s="92">
        <v>211</v>
      </c>
      <c r="D14" s="93">
        <v>2</v>
      </c>
      <c r="E14" s="81"/>
      <c r="F14" s="85" t="s">
        <v>61</v>
      </c>
      <c r="G14" s="92">
        <v>137</v>
      </c>
      <c r="H14" s="93">
        <v>0</v>
      </c>
      <c r="I14" s="81"/>
      <c r="J14" s="85" t="s">
        <v>65</v>
      </c>
      <c r="K14" s="92">
        <v>106</v>
      </c>
      <c r="L14" s="93">
        <v>0</v>
      </c>
    </row>
    <row r="15" spans="1:12" ht="15.75" thickTop="1" x14ac:dyDescent="0.25"/>
    <row r="16" spans="1:12" ht="15.75" thickBot="1" x14ac:dyDescent="0.3"/>
    <row r="17" spans="1:12" ht="15.75" thickTop="1" x14ac:dyDescent="0.25">
      <c r="A17" s="96" t="s">
        <v>27</v>
      </c>
      <c r="B17" s="97" t="s">
        <v>51</v>
      </c>
      <c r="C17" s="66">
        <f>SUM(C4,C10,C14)</f>
        <v>628</v>
      </c>
      <c r="D17" s="67">
        <f>SUM(D4,D10,D14)</f>
        <v>4</v>
      </c>
      <c r="F17" s="100" t="s">
        <v>63</v>
      </c>
      <c r="G17" s="66">
        <f>SUM(G6,G8,G13)</f>
        <v>526</v>
      </c>
      <c r="H17" s="67">
        <f>SUM(H6,H8,H13)</f>
        <v>4</v>
      </c>
      <c r="J17" s="100" t="s">
        <v>66</v>
      </c>
      <c r="K17" s="66">
        <f>SUM(K5,K9,K12)</f>
        <v>473</v>
      </c>
      <c r="L17" s="67">
        <f>SUM(L5,L9,L12)</f>
        <v>6</v>
      </c>
    </row>
    <row r="18" spans="1:12" x14ac:dyDescent="0.25">
      <c r="A18" s="98" t="s">
        <v>28</v>
      </c>
      <c r="B18" s="70" t="s">
        <v>58</v>
      </c>
      <c r="C18" s="103">
        <f>SUM(C6,C8,C13)</f>
        <v>588</v>
      </c>
      <c r="D18" s="82">
        <f>SUM(D6,D8,D13)</f>
        <v>4</v>
      </c>
      <c r="E18" s="94"/>
      <c r="F18" s="101" t="s">
        <v>60</v>
      </c>
      <c r="G18" s="103">
        <f>SUM(G3,G7,G11)</f>
        <v>504</v>
      </c>
      <c r="H18" s="82">
        <f>SUM(H3,H7,H11)</f>
        <v>4</v>
      </c>
      <c r="J18" s="101" t="s">
        <v>67</v>
      </c>
      <c r="K18" s="103">
        <f>SUM(K6,K8,K13)</f>
        <v>397</v>
      </c>
      <c r="L18" s="82">
        <f>SUM(L6,L13,L8)</f>
        <v>4</v>
      </c>
    </row>
    <row r="19" spans="1:12" x14ac:dyDescent="0.25">
      <c r="A19" s="98" t="s">
        <v>29</v>
      </c>
      <c r="B19" s="70" t="s">
        <v>50</v>
      </c>
      <c r="C19" s="3">
        <f>SUM(C3,C7,C11)</f>
        <v>571</v>
      </c>
      <c r="D19" s="68">
        <f>SUM(D3,D7,D11)</f>
        <v>2</v>
      </c>
      <c r="E19" s="94"/>
      <c r="F19" s="101" t="s">
        <v>61</v>
      </c>
      <c r="G19" s="3">
        <f>SUM(G4,G10,G14)</f>
        <v>484</v>
      </c>
      <c r="H19" s="68">
        <f>SUM(H4,H10,H14)</f>
        <v>4</v>
      </c>
      <c r="J19" s="101" t="s">
        <v>64</v>
      </c>
      <c r="K19" s="3">
        <f>SUM(K3,K7,K11)</f>
        <v>409</v>
      </c>
      <c r="L19" s="68">
        <f>SUM(L3,L7,L11)</f>
        <v>2</v>
      </c>
    </row>
    <row r="20" spans="1:12" ht="15.75" thickBot="1" x14ac:dyDescent="0.3">
      <c r="A20" s="99" t="s">
        <v>30</v>
      </c>
      <c r="B20" s="71" t="s">
        <v>59</v>
      </c>
      <c r="C20" s="104">
        <f>SUM(C5,C9,C12)</f>
        <v>559</v>
      </c>
      <c r="D20" s="83">
        <f>SUM(D5,D9,D12)</f>
        <v>2</v>
      </c>
      <c r="E20" s="94"/>
      <c r="F20" s="102" t="s">
        <v>62</v>
      </c>
      <c r="G20" s="104">
        <f>SUM(G5,G9,G12)</f>
        <v>473</v>
      </c>
      <c r="H20" s="83">
        <v>0</v>
      </c>
      <c r="J20" s="102" t="s">
        <v>65</v>
      </c>
      <c r="K20" s="104">
        <f>SUM(K4,K10,K14)</f>
        <v>336</v>
      </c>
      <c r="L20" s="83">
        <v>0</v>
      </c>
    </row>
    <row r="21" spans="1:12" ht="15.75" thickTop="1" x14ac:dyDescent="0.25">
      <c r="E21" s="94"/>
      <c r="F21" s="94"/>
      <c r="G21" s="95"/>
    </row>
  </sheetData>
  <mergeCells count="9">
    <mergeCell ref="J1:L1"/>
    <mergeCell ref="A11:A14"/>
    <mergeCell ref="A1:A2"/>
    <mergeCell ref="E1:E14"/>
    <mergeCell ref="I1:I14"/>
    <mergeCell ref="B1:D1"/>
    <mergeCell ref="F1:H1"/>
    <mergeCell ref="A3:A6"/>
    <mergeCell ref="A7:A10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Celkovo</vt:lpstr>
      <vt:lpstr>25.11.</vt:lpstr>
      <vt:lpstr>26.11</vt:lpstr>
      <vt:lpstr>Skupina A</vt:lpstr>
      <vt:lpstr>Skupina B</vt:lpstr>
      <vt:lpstr>Skupina C</vt:lpstr>
      <vt:lpstr>Finále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</dc:creator>
  <cp:lastModifiedBy>zak</cp:lastModifiedBy>
  <cp:lastPrinted>2014-11-25T23:12:11Z</cp:lastPrinted>
  <dcterms:created xsi:type="dcterms:W3CDTF">2014-11-25T12:40:03Z</dcterms:created>
  <dcterms:modified xsi:type="dcterms:W3CDTF">2014-11-27T16:14:11Z</dcterms:modified>
</cp:coreProperties>
</file>